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hany\Desktop\előterjesztések 2026\B.udvari\Balatonudvari\2026\III. 12\költségvetés\mellékletek\"/>
    </mc:Choice>
  </mc:AlternateContent>
  <xr:revisionPtr revIDLastSave="0" documentId="13_ncr:1_{A8754B44-2446-4357-8C0F-3C62801E063B}" xr6:coauthVersionLast="47" xr6:coauthVersionMax="47" xr10:uidLastSave="{00000000-0000-0000-0000-000000000000}"/>
  <bookViews>
    <workbookView xWindow="-108" yWindow="-108" windowWidth="23256" windowHeight="12576" tabRatio="998" firstSheet="5" activeTab="12" xr2:uid="{00000000-000D-0000-FFFF-FFFF00000000}"/>
  </bookViews>
  <sheets>
    <sheet name="1. számú melléklet" sheetId="2" r:id="rId1"/>
    <sheet name="2. számú melléklet" sheetId="3" r:id="rId2"/>
    <sheet name="3. számú melléklet" sheetId="5" r:id="rId3"/>
    <sheet name="4. számú melléklet" sheetId="24" r:id="rId4"/>
    <sheet name="5. számú melléklet" sheetId="6" r:id="rId5"/>
    <sheet name="6. számú melléklet" sheetId="8" r:id="rId6"/>
    <sheet name="7. számú melléklet" sheetId="9" r:id="rId7"/>
    <sheet name="8. számú melléklet" sheetId="10" r:id="rId8"/>
    <sheet name="9. számú melléklet" sheetId="11" r:id="rId9"/>
    <sheet name="10. számú melléklet" sheetId="12" r:id="rId10"/>
    <sheet name="11. számú melléklet" sheetId="13" r:id="rId11"/>
    <sheet name="12. számú melléklet" sheetId="14" r:id="rId12"/>
    <sheet name="13. számú melléklet" sheetId="15" r:id="rId13"/>
    <sheet name="14. számú melléklet" sheetId="19" r:id="rId14"/>
  </sheets>
  <definedNames>
    <definedName name="_xlnm.Print_Titles" localSheetId="0">'1. számú melléklet'!$1:$7</definedName>
    <definedName name="_xlnm.Print_Titles" localSheetId="1">'2. számú melléklet'!$1:$7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6" l="1"/>
  <c r="G11" i="24"/>
  <c r="D11" i="24"/>
  <c r="G25" i="15" l="1"/>
  <c r="F25" i="15"/>
  <c r="D25" i="15"/>
  <c r="C25" i="15"/>
  <c r="G16" i="15"/>
  <c r="D51" i="2" l="1"/>
  <c r="D60" i="2"/>
  <c r="D14" i="12" l="1"/>
  <c r="E14" i="12"/>
  <c r="I32" i="14"/>
  <c r="D25" i="2"/>
  <c r="D11" i="2"/>
  <c r="O16" i="15" l="1"/>
  <c r="F9" i="9" l="1"/>
  <c r="E36" i="10" l="1"/>
  <c r="D36" i="2" l="1"/>
  <c r="N25" i="15" l="1"/>
  <c r="H30" i="14"/>
  <c r="H32" i="14" s="1"/>
  <c r="M25" i="15" l="1"/>
  <c r="C16" i="15"/>
  <c r="E16" i="15"/>
  <c r="F16" i="15"/>
  <c r="H16" i="15"/>
  <c r="I16" i="15"/>
  <c r="J16" i="15"/>
  <c r="K16" i="15"/>
  <c r="E25" i="15"/>
  <c r="O25" i="15"/>
  <c r="H25" i="15"/>
  <c r="I25" i="15"/>
  <c r="J25" i="15"/>
  <c r="K25" i="15"/>
  <c r="L25" i="15"/>
  <c r="N16" i="15" l="1"/>
  <c r="M16" i="15"/>
  <c r="L16" i="15"/>
  <c r="D16" i="15"/>
  <c r="D40" i="2" l="1"/>
  <c r="C29" i="13" l="1"/>
  <c r="C16" i="13" l="1"/>
  <c r="F9" i="6"/>
  <c r="F14" i="6" s="1"/>
  <c r="D88" i="2"/>
  <c r="D85" i="2"/>
  <c r="D80" i="2"/>
  <c r="D69" i="2"/>
  <c r="D66" i="2" s="1"/>
  <c r="J9" i="5" l="1"/>
  <c r="D65" i="2"/>
  <c r="D18" i="2"/>
  <c r="D10" i="2"/>
  <c r="D35" i="2" l="1"/>
  <c r="D41" i="2" s="1"/>
  <c r="D46" i="2" s="1"/>
  <c r="D50" i="2"/>
  <c r="D95" i="2" s="1"/>
  <c r="F34" i="10" l="1"/>
  <c r="E33" i="10"/>
  <c r="F33" i="10" s="1"/>
  <c r="E35" i="10"/>
  <c r="F35" i="10" s="1"/>
  <c r="F36" i="10"/>
  <c r="E25" i="12" l="1"/>
  <c r="D25" i="12"/>
  <c r="E23" i="12"/>
  <c r="E28" i="12" s="1"/>
  <c r="D23" i="12"/>
  <c r="D28" i="12" s="1"/>
  <c r="E20" i="12"/>
  <c r="D20" i="12"/>
  <c r="D20" i="10" l="1"/>
  <c r="E20" i="10" s="1"/>
  <c r="F20" i="10" s="1"/>
  <c r="D18" i="10"/>
  <c r="E18" i="10" s="1"/>
  <c r="F18" i="10" s="1"/>
  <c r="D17" i="10"/>
  <c r="E17" i="10" s="1"/>
  <c r="F17" i="10" s="1"/>
  <c r="D16" i="10"/>
  <c r="E16" i="10" s="1"/>
  <c r="F16" i="10" s="1"/>
  <c r="D11" i="10"/>
  <c r="E11" i="10" s="1"/>
  <c r="F11" i="10" s="1"/>
  <c r="F58" i="9"/>
  <c r="F59" i="9" s="1"/>
  <c r="F77" i="9"/>
  <c r="F28" i="9" l="1"/>
  <c r="F22" i="9"/>
  <c r="F19" i="9"/>
  <c r="F36" i="9" l="1"/>
  <c r="O9" i="5" l="1"/>
  <c r="O10" i="5" s="1"/>
  <c r="N9" i="5"/>
  <c r="N10" i="5" s="1"/>
  <c r="M9" i="5"/>
  <c r="H9" i="5"/>
  <c r="G27" i="3"/>
  <c r="G20" i="3"/>
  <c r="M10" i="5" l="1"/>
  <c r="H10" i="5"/>
  <c r="E10" i="5"/>
  <c r="D35" i="3"/>
  <c r="D29" i="3"/>
  <c r="D19" i="3"/>
  <c r="D13" i="10"/>
  <c r="E13" i="10" s="1"/>
  <c r="F13" i="10" s="1"/>
  <c r="E37" i="10" l="1"/>
  <c r="F37" i="10" s="1"/>
  <c r="D32" i="10"/>
  <c r="E32" i="10" s="1"/>
  <c r="F32" i="10" s="1"/>
  <c r="D11" i="3"/>
  <c r="D31" i="10"/>
  <c r="E31" i="10" s="1"/>
  <c r="F31" i="10" s="1"/>
  <c r="D14" i="10"/>
  <c r="E14" i="10" s="1"/>
  <c r="F14" i="10" s="1"/>
  <c r="D22" i="3"/>
  <c r="D34" i="3" s="1"/>
  <c r="L9" i="5"/>
  <c r="L10" i="5" s="1"/>
  <c r="G28" i="3"/>
  <c r="G29" i="3" s="1"/>
  <c r="J10" i="5"/>
  <c r="D12" i="10" l="1"/>
  <c r="E12" i="10" s="1"/>
  <c r="F12" i="10" s="1"/>
  <c r="D29" i="10"/>
  <c r="D9" i="5"/>
  <c r="F9" i="5" s="1"/>
  <c r="E10" i="10"/>
  <c r="F10" i="10" s="1"/>
  <c r="I9" i="5"/>
  <c r="I10" i="5" s="1"/>
  <c r="D19" i="10"/>
  <c r="E19" i="10" s="1"/>
  <c r="F19" i="10" s="1"/>
  <c r="F75" i="9"/>
  <c r="F76" i="9" s="1"/>
  <c r="G21" i="3"/>
  <c r="G22" i="3" s="1"/>
  <c r="G32" i="3" s="1"/>
  <c r="D102" i="2"/>
  <c r="G9" i="5"/>
  <c r="G14" i="3"/>
  <c r="P10" i="5"/>
  <c r="E29" i="10" l="1"/>
  <c r="F29" i="10" s="1"/>
  <c r="G10" i="5"/>
  <c r="D15" i="10" l="1"/>
  <c r="F67" i="9"/>
  <c r="G31" i="3"/>
  <c r="K9" i="5"/>
  <c r="D103" i="2"/>
  <c r="D109" i="2" s="1"/>
  <c r="G34" i="3" l="1"/>
  <c r="G38" i="3" s="1"/>
  <c r="K10" i="5"/>
  <c r="Q10" i="5" s="1"/>
  <c r="Q9" i="5"/>
  <c r="E15" i="10"/>
  <c r="F15" i="10" s="1"/>
  <c r="D22" i="10"/>
  <c r="F66" i="9"/>
  <c r="F57" i="9"/>
  <c r="F53" i="9"/>
  <c r="F49" i="9"/>
  <c r="F45" i="9"/>
  <c r="F41" i="9"/>
  <c r="F32" i="9"/>
  <c r="F15" i="9"/>
  <c r="F12" i="9"/>
  <c r="G25" i="3" l="1"/>
  <c r="D10" i="5" l="1"/>
  <c r="F10" i="5" l="1"/>
  <c r="E22" i="10" l="1"/>
  <c r="D25" i="3"/>
  <c r="F22" i="10"/>
  <c r="G16" i="8"/>
  <c r="I16" i="8"/>
  <c r="H16" i="8"/>
  <c r="F16" i="8"/>
  <c r="G17" i="3" l="1"/>
  <c r="D14" i="3"/>
  <c r="D30" i="10"/>
  <c r="E30" i="10" s="1"/>
  <c r="F30" i="10" s="1"/>
  <c r="F38" i="10" s="1"/>
  <c r="D38" i="3" l="1"/>
  <c r="D17" i="3"/>
  <c r="D38" i="10"/>
  <c r="E38" i="10"/>
</calcChain>
</file>

<file path=xl/sharedStrings.xml><?xml version="1.0" encoding="utf-8"?>
<sst xmlns="http://schemas.openxmlformats.org/spreadsheetml/2006/main" count="880" uniqueCount="541">
  <si>
    <t xml:space="preserve">                                                </t>
  </si>
  <si>
    <t>Megnevezés</t>
  </si>
  <si>
    <t>I.</t>
  </si>
  <si>
    <t>Bevételek</t>
  </si>
  <si>
    <t xml:space="preserve"> A.</t>
  </si>
  <si>
    <t xml:space="preserve">  1. </t>
  </si>
  <si>
    <t>Összesen</t>
  </si>
  <si>
    <t xml:space="preserve">  2.</t>
  </si>
  <si>
    <t xml:space="preserve"> B. </t>
  </si>
  <si>
    <t xml:space="preserve">  1.</t>
  </si>
  <si>
    <t xml:space="preserve">  3.</t>
  </si>
  <si>
    <t xml:space="preserve">Összesen: </t>
  </si>
  <si>
    <t>Finanszírozási bevételek</t>
  </si>
  <si>
    <t>BEVÉTELEK MINDÖSSZESEN</t>
  </si>
  <si>
    <t>II.</t>
  </si>
  <si>
    <t>Kiadások</t>
  </si>
  <si>
    <t>Működési kiadások</t>
  </si>
  <si>
    <t>Személyi juttatások</t>
  </si>
  <si>
    <t>Dologi kiadások</t>
  </si>
  <si>
    <t xml:space="preserve"> Készletbeszerzés</t>
  </si>
  <si>
    <t xml:space="preserve"> Kommunikációs szolgáltatás</t>
  </si>
  <si>
    <t xml:space="preserve"> Szolgáltatási kiadások</t>
  </si>
  <si>
    <t xml:space="preserve">  4.</t>
  </si>
  <si>
    <t xml:space="preserve">  5.</t>
  </si>
  <si>
    <t>Felhalmozási kiadások</t>
  </si>
  <si>
    <t>Beruházások</t>
  </si>
  <si>
    <t>Felújítások</t>
  </si>
  <si>
    <t xml:space="preserve">  C.</t>
  </si>
  <si>
    <t>Finanszírozási kiadások</t>
  </si>
  <si>
    <t>KIADÁSOK MINDÖSSZESEN</t>
  </si>
  <si>
    <t>Sorsz</t>
  </si>
  <si>
    <t>M E G N E V E Z É S</t>
  </si>
  <si>
    <t xml:space="preserve">  </t>
  </si>
  <si>
    <t>BEVÉTELEK</t>
  </si>
  <si>
    <t>KIADÁSOK</t>
  </si>
  <si>
    <t>1.</t>
  </si>
  <si>
    <t>2.</t>
  </si>
  <si>
    <t>Munkaadókat terhelő járulékok</t>
  </si>
  <si>
    <t>3.</t>
  </si>
  <si>
    <t>4.</t>
  </si>
  <si>
    <t>5.</t>
  </si>
  <si>
    <t xml:space="preserve">   5.</t>
  </si>
  <si>
    <t xml:space="preserve">   6.</t>
  </si>
  <si>
    <t>6.</t>
  </si>
  <si>
    <t>7.</t>
  </si>
  <si>
    <t>8.</t>
  </si>
  <si>
    <t>9.</t>
  </si>
  <si>
    <t>Gépjárműadó</t>
  </si>
  <si>
    <t>Kv-i hiány belső finanszírozása pénzmaradványból</t>
  </si>
  <si>
    <t>Összes működési bevétel:</t>
  </si>
  <si>
    <t>Összes működési kiadás:</t>
  </si>
  <si>
    <t>Összes felhalmozási bevétel:</t>
  </si>
  <si>
    <t>Összes felhalmozási kiadás:</t>
  </si>
  <si>
    <t>Kv-i bevételek összesen:</t>
  </si>
  <si>
    <t>Kv-i kiadások összesen:</t>
  </si>
  <si>
    <t xml:space="preserve">Kv-i hiány belső finanszírozás </t>
  </si>
  <si>
    <t xml:space="preserve">Kv-i hiány külső finanszírozás </t>
  </si>
  <si>
    <t>Összes bevétel</t>
  </si>
  <si>
    <t>Összes kiadás</t>
  </si>
  <si>
    <t xml:space="preserve">  B.</t>
  </si>
  <si>
    <t>bevételei és kiadásai</t>
  </si>
  <si>
    <t>Sor-szám</t>
  </si>
  <si>
    <t>Költségvetési szervek megnevezése</t>
  </si>
  <si>
    <t>Állami támogatás és saját bev.</t>
  </si>
  <si>
    <t>Felügy. szervtől kapott támogatás</t>
  </si>
  <si>
    <t>Bevétel összesen</t>
  </si>
  <si>
    <t>Dologi kiadás</t>
  </si>
  <si>
    <t>Tartalék</t>
  </si>
  <si>
    <t>Intézmény finanszí-rozás</t>
  </si>
  <si>
    <t>Felh. célú kölcsön és tám.  nyújtása</t>
  </si>
  <si>
    <t>Létsz</t>
  </si>
  <si>
    <t>Kiadás összesen (Kiadás -Intézmény finanszírozás)</t>
  </si>
  <si>
    <t xml:space="preserve">      </t>
  </si>
  <si>
    <t>Önkormányzat</t>
  </si>
  <si>
    <t>Előző év végéig</t>
  </si>
  <si>
    <t>Bázis évi tény</t>
  </si>
  <si>
    <t>Terv évi elő-irány-zat</t>
  </si>
  <si>
    <t>További évi elő-irány-zat</t>
  </si>
  <si>
    <t>Sorszám</t>
  </si>
  <si>
    <t>Feladat megnevezése</t>
  </si>
  <si>
    <t>Előző év</t>
  </si>
  <si>
    <t>Bázis évi</t>
  </si>
  <si>
    <t>Terv évi</t>
  </si>
  <si>
    <t>További évi ei.</t>
  </si>
  <si>
    <t>végéig</t>
  </si>
  <si>
    <t>tény</t>
  </si>
  <si>
    <t>előir.</t>
  </si>
  <si>
    <t xml:space="preserve">4. </t>
  </si>
  <si>
    <t>Az Önkormányzat adósságállományának alakulása</t>
  </si>
  <si>
    <t>Felvétel éve</t>
  </si>
  <si>
    <t>Lejárat éve</t>
  </si>
  <si>
    <t>Hitel állomány január 1-jén</t>
  </si>
  <si>
    <t xml:space="preserve">Hitel jellege </t>
  </si>
  <si>
    <t>Belföldi felhalmozási célú hitel (állomány)</t>
  </si>
  <si>
    <t xml:space="preserve">2. </t>
  </si>
  <si>
    <t xml:space="preserve">Kamat összesen </t>
  </si>
  <si>
    <t>Egyéb hosszú lejáratú kötelezettség</t>
  </si>
  <si>
    <t>Lízing összesen:</t>
  </si>
  <si>
    <t>MEGNEVEZÉS</t>
  </si>
  <si>
    <t>feladat-ellátási forma</t>
  </si>
  <si>
    <t>egyéb dologi kiadások</t>
  </si>
  <si>
    <t>egészségügy</t>
  </si>
  <si>
    <t>kötelező</t>
  </si>
  <si>
    <t>település</t>
  </si>
  <si>
    <t>állami tám.</t>
  </si>
  <si>
    <t>üzemeltetés</t>
  </si>
  <si>
    <t>Járulékok</t>
  </si>
  <si>
    <t>saját b.</t>
  </si>
  <si>
    <t>alapellátás</t>
  </si>
  <si>
    <t>szociális</t>
  </si>
  <si>
    <t>Szociális feladatellátás összesen</t>
  </si>
  <si>
    <t>kulturális</t>
  </si>
  <si>
    <t>Kötelező feladatellátás összesen</t>
  </si>
  <si>
    <t>önként vállalt</t>
  </si>
  <si>
    <t>Költségvetési felhalmozási célú kiadások összesen:</t>
  </si>
  <si>
    <t>Finanszírozási kiadások összesen:</t>
  </si>
  <si>
    <t>Önként vállalt feladatok összesen</t>
  </si>
  <si>
    <t>tervezéséhez</t>
  </si>
  <si>
    <r>
      <t xml:space="preserve">                         </t>
    </r>
    <r>
      <rPr>
        <b/>
        <sz val="12"/>
        <rFont val="Times New Roman"/>
        <family val="1"/>
        <charset val="238"/>
      </rPr>
      <t xml:space="preserve">Kiadások  </t>
    </r>
  </si>
  <si>
    <t>III.</t>
  </si>
  <si>
    <t>IV.</t>
  </si>
  <si>
    <t>V.</t>
  </si>
  <si>
    <t>VI.</t>
  </si>
  <si>
    <t>VII.</t>
  </si>
  <si>
    <t>VIII.</t>
  </si>
  <si>
    <t>IX.</t>
  </si>
  <si>
    <t>X.</t>
  </si>
  <si>
    <t>Mindösszesen</t>
  </si>
  <si>
    <t xml:space="preserve">                         Bevételek</t>
  </si>
  <si>
    <t>Az önkormányzat által adott közvetett támogatások</t>
  </si>
  <si>
    <t>Állami hozzájárulások:</t>
  </si>
  <si>
    <t>Település-üzemeltetéshez kapcsolódó feladatellátás támogatása</t>
  </si>
  <si>
    <t>Egyéb önkormányzati feladatok támogatása</t>
  </si>
  <si>
    <t>Hozzájárulás a pénzbeli szociális ellátásokhoz</t>
  </si>
  <si>
    <t xml:space="preserve">Óvodai nevelés: </t>
  </si>
  <si>
    <t>Óvodaműködtetési támogatás</t>
  </si>
  <si>
    <t>Települési önkormányzatok szociális és gyermekjóléti feladatainak támogatása</t>
  </si>
  <si>
    <t>Települési önkormányzatok kulturális feladatainak támogatása</t>
  </si>
  <si>
    <t>Állami támogatás összesen:</t>
  </si>
  <si>
    <t>Kormányzati funkció megnevezése</t>
  </si>
  <si>
    <t xml:space="preserve">Kiadás </t>
  </si>
  <si>
    <t>Bevétel</t>
  </si>
  <si>
    <t>O11130</t>
  </si>
  <si>
    <t>Önkormányzatok és önkormányzati hivatalok jogalkotó és általános igazgatási tevékenysége</t>
  </si>
  <si>
    <t>Köztemető-fenntartása és -működtetés</t>
  </si>
  <si>
    <t>O13350</t>
  </si>
  <si>
    <t>Az önkormányzati vagyonnal való gazdálkodással kapcsolatos feladatok</t>
  </si>
  <si>
    <t>O18010</t>
  </si>
  <si>
    <t>Önkormányzatok elszámolásai a központi költségvetéssel</t>
  </si>
  <si>
    <t>O18030</t>
  </si>
  <si>
    <t>Támogatási célú finanszírozási műveletek</t>
  </si>
  <si>
    <t>O45160</t>
  </si>
  <si>
    <t>Közutak,hidak,alagutak üzemeltetése,fenntartása</t>
  </si>
  <si>
    <t>O61030</t>
  </si>
  <si>
    <t>Lakáshoz jutást segítő támogatások</t>
  </si>
  <si>
    <t>O64010</t>
  </si>
  <si>
    <t>Közvilágítás</t>
  </si>
  <si>
    <t>O66010</t>
  </si>
  <si>
    <t>Zöldterületkezelés</t>
  </si>
  <si>
    <t>O66020</t>
  </si>
  <si>
    <t>Város-,községgazdálkodási egyéb szolgáltatások</t>
  </si>
  <si>
    <t>O72111</t>
  </si>
  <si>
    <t>Háziorvosi alapellátás</t>
  </si>
  <si>
    <t>O81061</t>
  </si>
  <si>
    <t>Szabadidős park,fürdő és strandszolgáltatás</t>
  </si>
  <si>
    <t>O82044</t>
  </si>
  <si>
    <t>Könyvtári szolgáltatások</t>
  </si>
  <si>
    <t>Egyéb szociális pénzbeli és természetbeni ellátások,tám.</t>
  </si>
  <si>
    <t>Törvény szerinti illetmények</t>
  </si>
  <si>
    <t>Béren kívüli juttatás</t>
  </si>
  <si>
    <t>Külső személyi juttatás</t>
  </si>
  <si>
    <t>Választott tisztségviselők juttatása</t>
  </si>
  <si>
    <t>Munkavégzésre irányuló egyéb jogviszony</t>
  </si>
  <si>
    <t>Egyéb külső személyi juttatás</t>
  </si>
  <si>
    <t>Munkaadót terhelő járulékok</t>
  </si>
  <si>
    <t xml:space="preserve">  1.1.</t>
  </si>
  <si>
    <t xml:space="preserve">  1.2</t>
  </si>
  <si>
    <t xml:space="preserve">  3.1.</t>
  </si>
  <si>
    <t xml:space="preserve">  3.2.</t>
  </si>
  <si>
    <t xml:space="preserve"> Közüzemi díjak</t>
  </si>
  <si>
    <t xml:space="preserve"> Szakmai tev.segítő szolgáltatás</t>
  </si>
  <si>
    <t xml:space="preserve"> Egyéb szolgáltatás</t>
  </si>
  <si>
    <t>Kiküldetés, reklám, propaganda</t>
  </si>
  <si>
    <t xml:space="preserve"> Kiküldetés kiadásai</t>
  </si>
  <si>
    <t xml:space="preserve"> Reklámkiadások</t>
  </si>
  <si>
    <t>Különféle befizetések és dologi kiadások</t>
  </si>
  <si>
    <t xml:space="preserve"> Működési célú ÁFA</t>
  </si>
  <si>
    <t xml:space="preserve"> Egyéb dologi kiadás</t>
  </si>
  <si>
    <t xml:space="preserve">  3.1.2.</t>
  </si>
  <si>
    <t xml:space="preserve">  3.1.3.</t>
  </si>
  <si>
    <t xml:space="preserve">  3.1.4.</t>
  </si>
  <si>
    <t xml:space="preserve">  3.1.1.</t>
  </si>
  <si>
    <t>Ellátottak pénzbeli juttatása</t>
  </si>
  <si>
    <t>Egyéb működési célú kiadás</t>
  </si>
  <si>
    <t>Egyéb működési célú támogatás áh. belülre</t>
  </si>
  <si>
    <t>Egyéb működési célú támogatás áh. kívülre</t>
  </si>
  <si>
    <t>Működési tartalék</t>
  </si>
  <si>
    <t>Felhalmozási célú visszatérítendő támogatások, kölcsönök áh. kívülre</t>
  </si>
  <si>
    <t>Lakástámogatás</t>
  </si>
  <si>
    <t>Központi, irányítószervi támogatás folyósítása</t>
  </si>
  <si>
    <t>Működési bevételek</t>
  </si>
  <si>
    <t>Önkormányzatok működési támogatása</t>
  </si>
  <si>
    <t>Szociális gyermekjóléti feladatok támogatása</t>
  </si>
  <si>
    <t>Egyéb közhatalmi bevételek</t>
  </si>
  <si>
    <t>Vagyoni típusú adók</t>
  </si>
  <si>
    <t xml:space="preserve">  2.1.</t>
  </si>
  <si>
    <t xml:space="preserve">  2.3.</t>
  </si>
  <si>
    <t>Kiszámlázott ÁFA</t>
  </si>
  <si>
    <t>Kamatbevételek</t>
  </si>
  <si>
    <t>Helyi önkormányzatok működési általános támogatása</t>
  </si>
  <si>
    <t>Egyes köznevelési feladatok támogatása</t>
  </si>
  <si>
    <t>Kulturális feladatok támogatása</t>
  </si>
  <si>
    <t xml:space="preserve">  2.2.</t>
  </si>
  <si>
    <t>Egyéb áruhasználati és szolgáltatási adók</t>
  </si>
  <si>
    <t>Szolgáltatások ellenértéke</t>
  </si>
  <si>
    <t>Ellátási díjak</t>
  </si>
  <si>
    <t>Egyéb működési bevételek</t>
  </si>
  <si>
    <t>Felhalmozási bevételek</t>
  </si>
  <si>
    <t>Egyéb működési célú támogatások bev-ei áh. belülről</t>
  </si>
  <si>
    <t>Önkormányzatok működési támogatása (1.1+1.2)</t>
  </si>
  <si>
    <t>Jutalom</t>
  </si>
  <si>
    <t>Jubileumi jutalom</t>
  </si>
  <si>
    <t>Közlekedési költségtérítés</t>
  </si>
  <si>
    <t>Egyéb költségtérítések</t>
  </si>
  <si>
    <t>Foglalkoztatottak egyéb személyi juttatásai</t>
  </si>
  <si>
    <t xml:space="preserve">Foglalkoztatottak személyi juttatásai </t>
  </si>
  <si>
    <t>Személyi juttatások (1.1+1.2)</t>
  </si>
  <si>
    <t xml:space="preserve"> Bérleti és lízing díjak</t>
  </si>
  <si>
    <t xml:space="preserve"> Karbantartás, kisjavítási szolgáltatások</t>
  </si>
  <si>
    <t xml:space="preserve"> Fizetendő ÁFA</t>
  </si>
  <si>
    <t>Családi támogatások</t>
  </si>
  <si>
    <t xml:space="preserve"> Közvetített szolgáltatások</t>
  </si>
  <si>
    <t>Egyéb működési kiadások</t>
  </si>
  <si>
    <t xml:space="preserve">Felhalm. célú támogatási kölcsönök </t>
  </si>
  <si>
    <t>Közhatalmi bevételek</t>
  </si>
  <si>
    <t>Egyéb felhalm. célú tám. bev. áh. belülről</t>
  </si>
  <si>
    <t>Felh. kiadások (beruh., felújítás)</t>
  </si>
  <si>
    <t>XI.</t>
  </si>
  <si>
    <t xml:space="preserve">Pénzmaradvány </t>
  </si>
  <si>
    <t>egyéb működési célú kiadás</t>
  </si>
  <si>
    <t>Köztemető fenntartás 013320</t>
  </si>
  <si>
    <t>Önkormányzatok és ön-i hivatalok jogalkotó és ált. igazgatási feladatok 011130</t>
  </si>
  <si>
    <t>Az önkormányzati vagyonnal való gazdálkodással kapcsolatos feladatok 013350</t>
  </si>
  <si>
    <t>Egyéb működési célú kiadások</t>
  </si>
  <si>
    <t>Közutak, hidak, alagutak üzemeltetése 045160</t>
  </si>
  <si>
    <t>Közvilágítási feladatok 064010</t>
  </si>
  <si>
    <t>Zöldterület kezelés 066010</t>
  </si>
  <si>
    <t xml:space="preserve">Város és községgazdálkodási egyéb szolgáltatások 066020 </t>
  </si>
  <si>
    <t>Háziorvosi alapellátás 072111</t>
  </si>
  <si>
    <t>Könyvtári szolgáltatások 082044</t>
  </si>
  <si>
    <t>Betegséggel kapcs. pénzbeli ellátások,tám.(közgyógyellátás) 101150</t>
  </si>
  <si>
    <t>Gyermekjóléti szolgáltatások 104042</t>
  </si>
  <si>
    <t>Gyermekvédelmi pénzbeli és természetbeni ellátások 104051</t>
  </si>
  <si>
    <t>Munkanélküli aktív korúak ellátásai 105010</t>
  </si>
  <si>
    <t>Egyéb szociális pénzbeli és természetbeni ellátások,tám. 107060</t>
  </si>
  <si>
    <t>Lakásfenntartással,lakhatással összefüggő ellátások 106020</t>
  </si>
  <si>
    <t>Felhalm. c.visszatérítendő támog. kölcs. nyújtása államháztartáson kívülre</t>
  </si>
  <si>
    <t>Felhalmozási célú céltartalékok</t>
  </si>
  <si>
    <t>Szabadidő fürdő és strandszolgáltatás 081061</t>
  </si>
  <si>
    <t xml:space="preserve">Tartalék </t>
  </si>
  <si>
    <t>Hosszú lejáratú hitelek felvétele</t>
  </si>
  <si>
    <t>Ingatlan értékesítés</t>
  </si>
  <si>
    <t>FELHALMOZÁSI CÉLÚ BEVÉTEL</t>
  </si>
  <si>
    <t>MŰKÖDÉSI CÉLÚ KIADÁSOK ÖSSZ.</t>
  </si>
  <si>
    <t>FELHALMOZÁSI CÉLÚ KIADÁS</t>
  </si>
  <si>
    <t>MŰKÖDÉSI CÉLÚ BEVÉTEL (1+2+3)</t>
  </si>
  <si>
    <t>Működési célú bevételek összesen:</t>
  </si>
  <si>
    <t>Települési önk. Közműv. feladatainak támogatása</t>
  </si>
  <si>
    <t>Települési önkormányzatok egyes köznevelési feladatainak támogatása összesen:</t>
  </si>
  <si>
    <t>Helyi önkormányzatok működésének általános támogatása összesen:</t>
  </si>
  <si>
    <t>KÖLTSÉGVETÉSI BEVÉTELEK ÖSSZESEN</t>
  </si>
  <si>
    <t>KÖLTSÉGVETÉSI KIADÁSOK ÖSSZESEN</t>
  </si>
  <si>
    <t>Működési célú kiadások összesen</t>
  </si>
  <si>
    <t>Felhalmozási célú bevételek összesen</t>
  </si>
  <si>
    <t>Felhalmozási célú kiadások összesen</t>
  </si>
  <si>
    <t>támogatások összege</t>
  </si>
  <si>
    <t>Január</t>
  </si>
  <si>
    <t>Február</t>
  </si>
  <si>
    <t>Március</t>
  </si>
  <si>
    <t>Április</t>
  </si>
  <si>
    <t>Május</t>
  </si>
  <si>
    <t>Június</t>
  </si>
  <si>
    <t>Július</t>
  </si>
  <si>
    <t>Október</t>
  </si>
  <si>
    <t>12. Felújítási kiad.</t>
  </si>
  <si>
    <t xml:space="preserve"> 2. Közhatalmi bevételek </t>
  </si>
  <si>
    <t xml:space="preserve"> 4. Előző év kv-i maradványa</t>
  </si>
  <si>
    <t>6. Ingatlan ért.</t>
  </si>
  <si>
    <t>10. Egyéb működési célú támog.</t>
  </si>
  <si>
    <t>11. Beruházások</t>
  </si>
  <si>
    <t>15. Tartalék felhasz</t>
  </si>
  <si>
    <t>Támogatási szerződés /költségvetés módosított előirányzata szerint  Ft</t>
  </si>
  <si>
    <t>Kiadások - Bevételek   e/Ft (tény adatok alapján)</t>
  </si>
  <si>
    <t>sorsz.</t>
  </si>
  <si>
    <t>projekt azonosító</t>
  </si>
  <si>
    <t>projekt címe</t>
  </si>
  <si>
    <t>projekt státusza</t>
  </si>
  <si>
    <t>projekt összköltsége Ft</t>
  </si>
  <si>
    <t>támogatási összeg Ft</t>
  </si>
  <si>
    <t>önerő  Ft</t>
  </si>
  <si>
    <t>támogatási intezitás</t>
  </si>
  <si>
    <t>Bevételek (támogatások)</t>
  </si>
  <si>
    <t>EU-s pályázatok</t>
  </si>
  <si>
    <t>A) Kiadások</t>
  </si>
  <si>
    <t>B) Bevételek</t>
  </si>
  <si>
    <t>Hosszú lejáratú hitel törlesztés és kamattörlesztés</t>
  </si>
  <si>
    <t>forintban</t>
  </si>
  <si>
    <t>Működési célú átvett pénzeszköz</t>
  </si>
  <si>
    <t xml:space="preserve">              forintban</t>
  </si>
  <si>
    <t>lejárat és eszközök szerinti bontásban (forintban)</t>
  </si>
  <si>
    <t xml:space="preserve">                                                                                                                            forintban</t>
  </si>
  <si>
    <t>Sor     szám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</si>
  <si>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</si>
  <si>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</si>
  <si>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</si>
  <si>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</si>
  <si>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</si>
  <si>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</si>
  <si>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</si>
  <si>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</si>
  <si>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</si>
  <si>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</si>
  <si>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</si>
  <si>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</si>
  <si>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</si>
  <si>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</si>
  <si>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</si>
  <si>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</si>
  <si>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Ellátottak pénzb. juttatása, támogatá-sok</t>
  </si>
  <si>
    <t xml:space="preserve">                                              forintban </t>
  </si>
  <si>
    <t>December</t>
  </si>
  <si>
    <t xml:space="preserve">Összesen  </t>
  </si>
  <si>
    <t>Szeptember</t>
  </si>
  <si>
    <t>November</t>
  </si>
  <si>
    <t>Augusztus</t>
  </si>
  <si>
    <t>16. Egyenleg (havi záró pénzáll.) (8-15 különbség)</t>
  </si>
  <si>
    <t>16. Kiad. össz.(9-14)</t>
  </si>
  <si>
    <t>1.Önk. műk. És egyéb Támog.</t>
  </si>
  <si>
    <t xml:space="preserve"> 8. Bev. össz. (1-7) </t>
  </si>
  <si>
    <t>9. Működési kiadás</t>
  </si>
  <si>
    <t>13. Felhalmozá-si célú támog. és kölcsön</t>
  </si>
  <si>
    <t>Üdülőhelyi feladatok támogatása</t>
  </si>
  <si>
    <t xml:space="preserve">  2.4.</t>
  </si>
  <si>
    <t xml:space="preserve">C. </t>
  </si>
  <si>
    <t>Helyi önkormányzatok befizetései</t>
  </si>
  <si>
    <t>Egyéb felh. Célú átvett pénzeszköz</t>
  </si>
  <si>
    <t>Helyi önk. Törvényen alapuló bef.</t>
  </si>
  <si>
    <t>Települési támogatás</t>
  </si>
  <si>
    <t>Egyéb támogatások</t>
  </si>
  <si>
    <t>Államháztartáson belüli megelőleg. visszafizetése</t>
  </si>
  <si>
    <t>Belső hiány finanszírozás pénzmaradvány terhére</t>
  </si>
  <si>
    <t>Megelőlegezés visszafiz.</t>
  </si>
  <si>
    <t>ÁH belüli megelőlegezés visszafiz.</t>
  </si>
  <si>
    <t>XII.</t>
  </si>
  <si>
    <t xml:space="preserve">Hitel összesen </t>
  </si>
  <si>
    <t>Közfoglalkoztatás 041233</t>
  </si>
  <si>
    <t>ÁH belüli megelőlegezés</t>
  </si>
  <si>
    <t>8. Fejl.célú hitel</t>
  </si>
  <si>
    <t>Vásárolt élelmiszer</t>
  </si>
  <si>
    <t>Felh. Célú tartalék</t>
  </si>
  <si>
    <t>O13020</t>
  </si>
  <si>
    <t>O41233</t>
  </si>
  <si>
    <t>Hosszabb időtartamú közfoglalkoztatás</t>
  </si>
  <si>
    <t>Önk.funkcióra nem sorolható bevételek ÁH kívülről</t>
  </si>
  <si>
    <t>Óvodapedagógusok nevelő munkáját segítők bértámogatása (2 fő)</t>
  </si>
  <si>
    <t>Óvodapedagógusok minősítéséből adódó többletkiadás</t>
  </si>
  <si>
    <t>Kv-i hiány belső finanszírozása működési bevételből</t>
  </si>
  <si>
    <t>ÁH belüli megelőlegezés visszafizetése</t>
  </si>
  <si>
    <t>Intézményfinanszírozás</t>
  </si>
  <si>
    <t>Finanszírozási bevételek összesen</t>
  </si>
  <si>
    <t>Finaszírozási kiadások</t>
  </si>
  <si>
    <t>Kv-i hiány belső finanszírozás</t>
  </si>
  <si>
    <t>Felhalmozási célú tartalék</t>
  </si>
  <si>
    <t>Fejlesztési célú tartalék</t>
  </si>
  <si>
    <t xml:space="preserve">  2.5.</t>
  </si>
  <si>
    <t>Értékesítési és forhalmi adók</t>
  </si>
  <si>
    <t>Egyéb felhalmozási célú támog. átvett pénzeszközök</t>
  </si>
  <si>
    <t xml:space="preserve">Dologi kiadások </t>
  </si>
  <si>
    <t>Közhatalmi bevételek  (2.1+2.2+2.3+2.4+2.5)</t>
  </si>
  <si>
    <t>ÁH megelőlegezés visszafizetés</t>
  </si>
  <si>
    <t xml:space="preserve">az önkormányzat adott évi saját bevételeinek 50%-a </t>
  </si>
  <si>
    <t>Futamidő kezdete</t>
  </si>
  <si>
    <t>Fejlesztési célú hitel, és kamatfizetési kötelezettség</t>
  </si>
  <si>
    <t xml:space="preserve"> Helyi adó bevétel </t>
  </si>
  <si>
    <t xml:space="preserve"> Tárgyi eszköz és immateriális jószág, részvény, részesedés, vállalat értékesítéséből vagy privatizációból származó bevétel</t>
  </si>
  <si>
    <t xml:space="preserve"> Bírság, pótlék- és díjbevétel  </t>
  </si>
  <si>
    <t>Önkormányzat saját bevételei:</t>
  </si>
  <si>
    <t>Adósságot keletkeztető ügyletekből és kezességvállalásokból fennálló kötelezettségek:</t>
  </si>
  <si>
    <t>Hitel visszafizetés</t>
  </si>
  <si>
    <t>Finanszírozási bevételek:</t>
  </si>
  <si>
    <t>Finanszírozási kiadások:</t>
  </si>
  <si>
    <t>Hosszúlejáratú hitelek visszafizetése</t>
  </si>
  <si>
    <t>Felújítások összesen:</t>
  </si>
  <si>
    <t>Lakott területtel kapcsolatos feladatok</t>
  </si>
  <si>
    <t>Óvodapedagógusok bértámogatása (4,3 fő)</t>
  </si>
  <si>
    <t>támogatások összesen</t>
  </si>
  <si>
    <t>Kormányzati funkció száma</t>
  </si>
  <si>
    <t>Támogatási célú fin. Műveletek 018 030</t>
  </si>
  <si>
    <t>Hitel és kamat törlesztés</t>
  </si>
  <si>
    <t>eredeti előirányzat</t>
  </si>
  <si>
    <t>teljesítés</t>
  </si>
  <si>
    <t xml:space="preserve">  3.3.</t>
  </si>
  <si>
    <t>Dologi kiadások és különféle befizetések (3.1+3.2)</t>
  </si>
  <si>
    <t>2025.</t>
  </si>
  <si>
    <t>Tulajdonosi bevételek (víziközmű)</t>
  </si>
  <si>
    <t>Működési célú maradvány</t>
  </si>
  <si>
    <t>2. számú melléklet</t>
  </si>
  <si>
    <t>Előző év költégvetési maradványának igénybevétele finanszírozási kiadásokra</t>
  </si>
  <si>
    <t>Működési célú bevételek összesen</t>
  </si>
  <si>
    <t>3. számú melléklet</t>
  </si>
  <si>
    <t>Balatonudvari Önkormányzat</t>
  </si>
  <si>
    <t>Balatonudvari Önkormányzat összesen</t>
  </si>
  <si>
    <t>4. számú melléklet</t>
  </si>
  <si>
    <t>5. számú melléklet</t>
  </si>
  <si>
    <t>6. számú melléklet</t>
  </si>
  <si>
    <t>Falugondnoki szolgálat 107055</t>
  </si>
  <si>
    <t>Közművelődés-hagyományos közösségi kulturális értékek gond. 082091</t>
  </si>
  <si>
    <t>Egyéb műk. Támogatások ÁH belűl és kívül</t>
  </si>
  <si>
    <t>7. számú melléklet</t>
  </si>
  <si>
    <t xml:space="preserve">8. számú melléklet </t>
  </si>
  <si>
    <t>Közvetett támogatás jogcíme</t>
  </si>
  <si>
    <t>Helyi adó megnevezése</t>
  </si>
  <si>
    <t>Építményadó</t>
  </si>
  <si>
    <t>Telekadó</t>
  </si>
  <si>
    <t>IFA napi</t>
  </si>
  <si>
    <t>A.</t>
  </si>
  <si>
    <t>B.</t>
  </si>
  <si>
    <t>C.</t>
  </si>
  <si>
    <t>D.</t>
  </si>
  <si>
    <t>E.</t>
  </si>
  <si>
    <t>Teljes adókötelezettség</t>
  </si>
  <si>
    <t>Önkormányzati mentesség</t>
  </si>
  <si>
    <t>Állandó lakóhely (lakás+üdülő):</t>
  </si>
  <si>
    <r>
      <t>(</t>
    </r>
    <r>
      <rPr>
        <sz val="12"/>
        <rFont val="Times New Roman"/>
        <family val="1"/>
        <charset val="238"/>
      </rPr>
      <t>Épületenként 1500 m</t>
    </r>
    <r>
      <rPr>
        <vertAlign val="super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>)</t>
    </r>
  </si>
  <si>
    <t>(70 év felettiek)</t>
  </si>
  <si>
    <t xml:space="preserve">     4 865 747Ft</t>
  </si>
  <si>
    <t>Egyéb nem lakás, üdülő céljára szolgáló építmény (garázs+pince-présház):</t>
  </si>
  <si>
    <t xml:space="preserve">     1 632 260Ft</t>
  </si>
  <si>
    <t>-------------------</t>
  </si>
  <si>
    <t>60 000Ft</t>
  </si>
  <si>
    <t xml:space="preserve">     6 498 007Ft</t>
  </si>
  <si>
    <t>53 200Ft</t>
  </si>
  <si>
    <t>Önkormányzati csökkentés</t>
  </si>
  <si>
    <t>xxx</t>
  </si>
  <si>
    <t>Összes</t>
  </si>
  <si>
    <t>6 498 007Ft</t>
  </si>
  <si>
    <t>támogatás</t>
  </si>
  <si>
    <t>Tényleges adókötelezettség</t>
  </si>
  <si>
    <t>Adóelengedés, adómérséklés</t>
  </si>
  <si>
    <t>9. számú melléklet</t>
  </si>
  <si>
    <t xml:space="preserve">Önkormányzati hivatal működésének támogatása </t>
  </si>
  <si>
    <t>Falugondnoki szolgálat</t>
  </si>
  <si>
    <t>10. számú melléklet</t>
  </si>
  <si>
    <t>adatok forintban</t>
  </si>
  <si>
    <t>Tihanyi Közös Önkormányzati Hivatal - közös hivatal fenntartása</t>
  </si>
  <si>
    <t xml:space="preserve">Balatonfüred Tűzoltóság </t>
  </si>
  <si>
    <t>Tihany Község Önkormányzata - gyermekek szállítása</t>
  </si>
  <si>
    <t>Háziorvosi ügyeleti ellátás</t>
  </si>
  <si>
    <t xml:space="preserve">Egyéb működési célú támogatások államháztartáson belülre </t>
  </si>
  <si>
    <t>()</t>
  </si>
  <si>
    <t>Balatonudvari Polgárőr Egyesület</t>
  </si>
  <si>
    <t>Balatoni Fejlesztési Tanács (Mozdulj Balaton)</t>
  </si>
  <si>
    <t>Veszprém-Balaton Régió Kultúrájáért Közalapítvány</t>
  </si>
  <si>
    <t>Együtt Balatonudvariért Egyesület</t>
  </si>
  <si>
    <t>Medicopter Alapítvány</t>
  </si>
  <si>
    <t>Magyar Vöröskereszt</t>
  </si>
  <si>
    <t>Egyéb működési célú támogatások államháztartáson kívülre()</t>
  </si>
  <si>
    <t>11. számú melléklet</t>
  </si>
  <si>
    <t>O82091</t>
  </si>
  <si>
    <t>Közművelődés</t>
  </si>
  <si>
    <t>O52080</t>
  </si>
  <si>
    <t>Szennyvízcsatorna építése, fenntartása, üzemeltetése</t>
  </si>
  <si>
    <t>12. számú melléklet</t>
  </si>
  <si>
    <t xml:space="preserve"> 3. Működési bevételek</t>
  </si>
  <si>
    <t>14. számú melléklet</t>
  </si>
  <si>
    <t>Balatonakali Község Önkormányzata - fizikoterápiás szolgáltatás</t>
  </si>
  <si>
    <t>Balatonfüredi Többcélú Társulás - belső-ellenőr, házisegítségnyújtás, jelzőrendszeres házi segítségnyújtás,  gyermekjóléti szolgáltatás</t>
  </si>
  <si>
    <t>1. számú  melléklet</t>
  </si>
  <si>
    <t>13. számú melléklet</t>
  </si>
  <si>
    <t>Gyermekjóléti szolgálat</t>
  </si>
  <si>
    <t>Veszprém m. Rendőrfőkapitányság</t>
  </si>
  <si>
    <t>Éltető Balaton-Felvidékért Egyesület</t>
  </si>
  <si>
    <t>Balatonfüred és környéke Borút Egyesület</t>
  </si>
  <si>
    <t>Települési projektek</t>
  </si>
  <si>
    <t>Civil szervezetek működési támogatása</t>
  </si>
  <si>
    <t>Előző évi pénzmaradvány</t>
  </si>
  <si>
    <t>Nem veszélyes hulladék, települési hulladék</t>
  </si>
  <si>
    <t>O51030</t>
  </si>
  <si>
    <t>O62020</t>
  </si>
  <si>
    <t>O84031</t>
  </si>
  <si>
    <t>Egyéb felhalm. célú tám. bev. áh. Belülről és kívülről</t>
  </si>
  <si>
    <t>Fejlesztési célú pénzmaradvány</t>
  </si>
  <si>
    <t>Nem veszélyes települési hulladékok kezelése051030</t>
  </si>
  <si>
    <t>Felhalmozási. célú támogatás áhk</t>
  </si>
  <si>
    <t>Református Egyház</t>
  </si>
  <si>
    <t>Ktolikus Egyház</t>
  </si>
  <si>
    <t>Lejárt betétek megszüntetése</t>
  </si>
  <si>
    <t>Kv-i hiány külső finanszírozása lekötött betétből</t>
  </si>
  <si>
    <t>Beruházás ősszesen:</t>
  </si>
  <si>
    <t>2026.</t>
  </si>
  <si>
    <t xml:space="preserve">7.Lejárt betét </t>
  </si>
  <si>
    <t>Kamatkiadások</t>
  </si>
  <si>
    <t>Pénzeszközök, lekötött bankbetéstek elhelyezése</t>
  </si>
  <si>
    <t>Működési célú költségvetési támogatások, és kiegészítő támogatások</t>
  </si>
  <si>
    <t>Egyéb működési célú átvett pénzeszköz</t>
  </si>
  <si>
    <t>Államháztartáson belüli megelőlegezés</t>
  </si>
  <si>
    <t>Céljuttatás, célprémium</t>
  </si>
  <si>
    <t>Egyéb elvonások, befizetések</t>
  </si>
  <si>
    <t>módosított előirányzat</t>
  </si>
  <si>
    <t>Kv-i hiány belső finanszírozása lekötött betétből</t>
  </si>
  <si>
    <t>2027.</t>
  </si>
  <si>
    <t>Balatonudvari Község Önkormányzata  2026. évi tervezett bevételeiről és kiadásairól</t>
  </si>
  <si>
    <t xml:space="preserve">2026. évi </t>
  </si>
  <si>
    <t>Balatonudvari Község Önkormányzata 2026. évi tervezett működési  és felhalmozási bevételeiről és kiadásairól</t>
  </si>
  <si>
    <t>Kv-i hiány finanszírozása lekötött betétből</t>
  </si>
  <si>
    <t>Balatonudvari Község Önkormányzat 2026. évi felújítási kiadásairól</t>
  </si>
  <si>
    <t>2028.</t>
  </si>
  <si>
    <t xml:space="preserve">Balatonudvari Község Önkormányzata 2026. évi </t>
  </si>
  <si>
    <t>Balatonudvari Község Önkormányzat 2026. évi beruházási kiadásairól</t>
  </si>
  <si>
    <t>Magyar Falu Program közvilágítás korszerüsítés</t>
  </si>
  <si>
    <t>Önkormányzati támogatások 2026.</t>
  </si>
  <si>
    <t>2026. évi előirányzat</t>
  </si>
  <si>
    <t>(kedvezmények) 2026. év</t>
  </si>
  <si>
    <t xml:space="preserve">Balatonudvari Község Önkormányzat és intézményei 2026. /2027./ 2028. évi gördülő </t>
  </si>
  <si>
    <t>Állami támogatás  2026.</t>
  </si>
  <si>
    <t>2026. évi eredeti előirányzat bevételi forrás</t>
  </si>
  <si>
    <t>2026. évi eredeti előirányzat kiadás</t>
  </si>
  <si>
    <t>Létszám fő 2026</t>
  </si>
  <si>
    <t>Balatonudvari Község Önkormányzat  2026. évi előirányzat felhasználási ütemterve</t>
  </si>
  <si>
    <t>2026.01.01 előtti kiadás</t>
  </si>
  <si>
    <t xml:space="preserve">2026. 01.01-től várható </t>
  </si>
  <si>
    <t>2026.01.01 előtti bevétel</t>
  </si>
  <si>
    <t>ÁNTSZ üdülő felújítása</t>
  </si>
  <si>
    <t>Önkormányzati épült felújítása terv</t>
  </si>
  <si>
    <t>Magyar Falu Program Település infrastruktúra fejlesztés</t>
  </si>
  <si>
    <t>Magyar Falu Program Önkormányzati tulajdonú ingatlanok fejlesztése</t>
  </si>
  <si>
    <t>Elektromos autó</t>
  </si>
  <si>
    <t>Hozzájárulás polgármesteri illetményemeléshez (7 havi támogatás)</t>
  </si>
  <si>
    <t>Piszoár felújítása strand</t>
  </si>
  <si>
    <t>Kandeláber strandon</t>
  </si>
  <si>
    <t>az 1/2026. (II. 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</si>
</sst>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Ft&quot;;[Red]\-#,##0\ &quot;Ft&quot;"/>
    <numFmt numFmtId="164" formatCode="#,##0\ &quot;Ft&quot;"/>
    <numFmt numFmtId="165" formatCode="#,##0\ _F_t"/>
  </numFmts>
  <fonts count="48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i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Courier New"/>
      <family val="3"/>
      <charset val="238"/>
    </font>
    <font>
      <b/>
      <sz val="11"/>
      <name val="Courier New"/>
      <family val="3"/>
      <charset val="238"/>
    </font>
    <font>
      <b/>
      <i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vertAlign val="superscript"/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570">
    <xf numFmtId="0" fontId="0" fillId="0" borderId="0" xfId="0"/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3" fontId="3" fillId="0" borderId="3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3" fontId="3" fillId="0" borderId="4" xfId="0" applyNumberFormat="1" applyFont="1" applyBorder="1" applyAlignment="1">
      <alignment vertical="top" wrapText="1"/>
    </xf>
    <xf numFmtId="3" fontId="3" fillId="0" borderId="4" xfId="0" applyNumberFormat="1" applyFont="1" applyBorder="1" applyAlignment="1">
      <alignment horizontal="right" vertical="top" wrapText="1"/>
    </xf>
    <xf numFmtId="3" fontId="19" fillId="0" borderId="4" xfId="0" applyNumberFormat="1" applyFont="1" applyBorder="1"/>
    <xf numFmtId="3" fontId="1" fillId="0" borderId="4" xfId="0" applyNumberFormat="1" applyFont="1" applyBorder="1" applyAlignment="1">
      <alignment horizontal="right" vertical="top" wrapText="1"/>
    </xf>
    <xf numFmtId="0" fontId="7" fillId="0" borderId="4" xfId="0" applyFont="1" applyBorder="1" applyAlignment="1">
      <alignment vertical="top" wrapText="1"/>
    </xf>
    <xf numFmtId="3" fontId="1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right"/>
    </xf>
    <xf numFmtId="0" fontId="8" fillId="2" borderId="4" xfId="0" applyFont="1" applyFill="1" applyBorder="1" applyAlignment="1">
      <alignment vertical="top" wrapText="1"/>
    </xf>
    <xf numFmtId="3" fontId="8" fillId="2" borderId="4" xfId="0" applyNumberFormat="1" applyFont="1" applyFill="1" applyBorder="1" applyAlignment="1">
      <alignment horizontal="right" vertical="top" wrapText="1"/>
    </xf>
    <xf numFmtId="0" fontId="8" fillId="0" borderId="4" xfId="0" applyFont="1" applyBorder="1" applyAlignment="1">
      <alignment vertical="top" wrapText="1"/>
    </xf>
    <xf numFmtId="3" fontId="8" fillId="0" borderId="4" xfId="0" applyNumberFormat="1" applyFont="1" applyBorder="1" applyAlignment="1">
      <alignment horizontal="right" vertical="top" wrapText="1"/>
    </xf>
    <xf numFmtId="3" fontId="19" fillId="0" borderId="0" xfId="0" applyNumberFormat="1" applyFont="1"/>
    <xf numFmtId="0" fontId="1" fillId="4" borderId="4" xfId="0" applyFont="1" applyFill="1" applyBorder="1" applyAlignment="1">
      <alignment vertical="top" wrapText="1"/>
    </xf>
    <xf numFmtId="0" fontId="0" fillId="0" borderId="4" xfId="0" applyBorder="1"/>
    <xf numFmtId="3" fontId="21" fillId="0" borderId="4" xfId="0" applyNumberFormat="1" applyFont="1" applyBorder="1"/>
    <xf numFmtId="0" fontId="2" fillId="0" borderId="0" xfId="0" applyFont="1"/>
    <xf numFmtId="0" fontId="8" fillId="4" borderId="4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3" fillId="0" borderId="0" xfId="0" applyFont="1"/>
    <xf numFmtId="3" fontId="3" fillId="0" borderId="0" xfId="0" applyNumberFormat="1" applyFont="1"/>
    <xf numFmtId="0" fontId="1" fillId="0" borderId="0" xfId="0" applyFont="1"/>
    <xf numFmtId="0" fontId="11" fillId="0" borderId="0" xfId="0" applyFont="1"/>
    <xf numFmtId="3" fontId="0" fillId="0" borderId="0" xfId="0" applyNumberFormat="1"/>
    <xf numFmtId="0" fontId="11" fillId="0" borderId="0" xfId="0" applyFont="1" applyAlignment="1">
      <alignment horizontal="right" vertical="top" wrapText="1"/>
    </xf>
    <xf numFmtId="3" fontId="7" fillId="0" borderId="3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3" fontId="12" fillId="0" borderId="0" xfId="0" applyNumberFormat="1" applyFont="1" applyAlignment="1">
      <alignment horizontal="right" vertical="top" wrapText="1"/>
    </xf>
    <xf numFmtId="0" fontId="5" fillId="0" borderId="4" xfId="0" applyFont="1" applyBorder="1" applyAlignment="1">
      <alignment horizontal="center" vertical="top" wrapText="1"/>
    </xf>
    <xf numFmtId="3" fontId="5" fillId="0" borderId="4" xfId="0" applyNumberFormat="1" applyFont="1" applyBorder="1"/>
    <xf numFmtId="0" fontId="11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3" fontId="5" fillId="0" borderId="4" xfId="0" applyNumberFormat="1" applyFont="1" applyBorder="1" applyAlignment="1">
      <alignment horizontal="right" vertical="top" wrapText="1"/>
    </xf>
    <xf numFmtId="0" fontId="7" fillId="0" borderId="4" xfId="0" applyFont="1" applyBorder="1" applyAlignment="1">
      <alignment horizontal="center" vertical="top" wrapText="1"/>
    </xf>
    <xf numFmtId="3" fontId="7" fillId="0" borderId="4" xfId="0" applyNumberFormat="1" applyFont="1" applyBorder="1" applyAlignment="1">
      <alignment horizontal="right" vertical="top" wrapText="1"/>
    </xf>
    <xf numFmtId="0" fontId="4" fillId="0" borderId="0" xfId="1"/>
    <xf numFmtId="16" fontId="4" fillId="0" borderId="0" xfId="1" applyNumberFormat="1"/>
    <xf numFmtId="0" fontId="5" fillId="0" borderId="0" xfId="0" applyFont="1" applyAlignment="1">
      <alignment vertical="center"/>
    </xf>
    <xf numFmtId="0" fontId="9" fillId="0" borderId="4" xfId="0" applyFont="1" applyBorder="1" applyAlignment="1">
      <alignment horizontal="lef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right" vertical="center" indent="1"/>
    </xf>
    <xf numFmtId="3" fontId="15" fillId="0" borderId="10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horizontal="right" vertical="center" indent="1"/>
    </xf>
    <xf numFmtId="3" fontId="5" fillId="0" borderId="11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center" vertical="center"/>
    </xf>
    <xf numFmtId="3" fontId="7" fillId="0" borderId="10" xfId="0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14" fillId="0" borderId="11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right" vertical="center"/>
    </xf>
    <xf numFmtId="3" fontId="14" fillId="0" borderId="4" xfId="0" applyNumberFormat="1" applyFont="1" applyBorder="1" applyAlignment="1">
      <alignment vertical="center"/>
    </xf>
    <xf numFmtId="3" fontId="22" fillId="0" borderId="10" xfId="0" applyNumberFormat="1" applyFont="1" applyBorder="1" applyAlignment="1">
      <alignment vertical="top"/>
    </xf>
    <xf numFmtId="3" fontId="5" fillId="0" borderId="11" xfId="0" applyNumberFormat="1" applyFont="1" applyBorder="1" applyAlignment="1">
      <alignment horizontal="right" vertical="center" inden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3" fontId="15" fillId="0" borderId="11" xfId="0" applyNumberFormat="1" applyFont="1" applyBorder="1" applyAlignment="1">
      <alignment horizontal="right" vertical="center" indent="1"/>
    </xf>
    <xf numFmtId="0" fontId="7" fillId="0" borderId="4" xfId="0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right" vertical="center" indent="1"/>
    </xf>
    <xf numFmtId="3" fontId="7" fillId="0" borderId="4" xfId="0" applyNumberFormat="1" applyFont="1" applyBorder="1" applyAlignment="1">
      <alignment horizontal="right" vertical="center" indent="1"/>
    </xf>
    <xf numFmtId="0" fontId="5" fillId="0" borderId="12" xfId="0" applyFont="1" applyBorder="1" applyAlignment="1">
      <alignment horizontal="center" vertical="center"/>
    </xf>
    <xf numFmtId="3" fontId="5" fillId="0" borderId="12" xfId="0" applyNumberFormat="1" applyFont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right" vertical="center"/>
    </xf>
    <xf numFmtId="3" fontId="14" fillId="0" borderId="3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vertical="center"/>
    </xf>
    <xf numFmtId="3" fontId="14" fillId="0" borderId="4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 indent="1"/>
    </xf>
    <xf numFmtId="3" fontId="22" fillId="0" borderId="6" xfId="0" applyNumberFormat="1" applyFont="1" applyBorder="1" applyAlignment="1">
      <alignment vertical="top"/>
    </xf>
    <xf numFmtId="3" fontId="22" fillId="0" borderId="14" xfId="0" applyNumberFormat="1" applyFont="1" applyBorder="1" applyAlignment="1">
      <alignment horizontal="center" vertical="top"/>
    </xf>
    <xf numFmtId="3" fontId="5" fillId="0" borderId="15" xfId="0" applyNumberFormat="1" applyFont="1" applyBorder="1" applyAlignment="1">
      <alignment horizontal="right" vertical="center" indent="1"/>
    </xf>
    <xf numFmtId="3" fontId="23" fillId="0" borderId="16" xfId="0" applyNumberFormat="1" applyFont="1" applyBorder="1" applyAlignment="1">
      <alignment vertical="top"/>
    </xf>
    <xf numFmtId="3" fontId="22" fillId="0" borderId="4" xfId="0" applyNumberFormat="1" applyFont="1" applyBorder="1" applyAlignment="1">
      <alignment vertical="top"/>
    </xf>
    <xf numFmtId="3" fontId="23" fillId="0" borderId="17" xfId="0" applyNumberFormat="1" applyFont="1" applyBorder="1" applyAlignment="1">
      <alignment vertical="top"/>
    </xf>
    <xf numFmtId="3" fontId="14" fillId="0" borderId="10" xfId="0" applyNumberFormat="1" applyFont="1" applyBorder="1" applyAlignment="1">
      <alignment horizontal="right" vertical="center" indent="1"/>
    </xf>
    <xf numFmtId="0" fontId="5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3" fontId="15" fillId="0" borderId="14" xfId="0" applyNumberFormat="1" applyFont="1" applyBorder="1" applyAlignment="1">
      <alignment horizontal="right" vertical="center" indent="1"/>
    </xf>
    <xf numFmtId="3" fontId="14" fillId="0" borderId="14" xfId="0" applyNumberFormat="1" applyFont="1" applyBorder="1" applyAlignment="1">
      <alignment horizontal="right" vertical="center" indent="1"/>
    </xf>
    <xf numFmtId="3" fontId="7" fillId="0" borderId="17" xfId="0" applyNumberFormat="1" applyFont="1" applyBorder="1" applyAlignment="1">
      <alignment vertical="center"/>
    </xf>
    <xf numFmtId="3" fontId="10" fillId="0" borderId="4" xfId="0" applyNumberFormat="1" applyFont="1" applyBorder="1" applyAlignment="1">
      <alignment horizontal="right" vertical="center" indent="1"/>
    </xf>
    <xf numFmtId="3" fontId="10" fillId="0" borderId="3" xfId="0" applyNumberFormat="1" applyFont="1" applyBorder="1" applyAlignment="1">
      <alignment horizontal="right" vertical="center" indent="1"/>
    </xf>
    <xf numFmtId="3" fontId="7" fillId="0" borderId="0" xfId="0" applyNumberFormat="1" applyFont="1" applyAlignment="1">
      <alignment horizontal="right" vertical="center" indent="1"/>
    </xf>
    <xf numFmtId="3" fontId="10" fillId="0" borderId="11" xfId="0" applyNumberFormat="1" applyFont="1" applyBorder="1" applyAlignment="1">
      <alignment horizontal="right" vertical="center" indent="1"/>
    </xf>
    <xf numFmtId="3" fontId="22" fillId="0" borderId="11" xfId="0" applyNumberFormat="1" applyFont="1" applyBorder="1" applyAlignment="1">
      <alignment horizontal="right"/>
    </xf>
    <xf numFmtId="3" fontId="22" fillId="0" borderId="4" xfId="0" applyNumberFormat="1" applyFont="1" applyBorder="1" applyAlignment="1">
      <alignment horizontal="right"/>
    </xf>
    <xf numFmtId="0" fontId="7" fillId="0" borderId="14" xfId="0" applyFont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4" xfId="0" applyFont="1" applyBorder="1" applyAlignment="1">
      <alignment horizontal="center" vertical="top" wrapText="1"/>
    </xf>
    <xf numFmtId="0" fontId="19" fillId="0" borderId="0" xfId="0" applyFont="1"/>
    <xf numFmtId="0" fontId="1" fillId="0" borderId="4" xfId="0" applyFont="1" applyBorder="1"/>
    <xf numFmtId="0" fontId="1" fillId="0" borderId="2" xfId="0" applyFont="1" applyBorder="1" applyAlignment="1">
      <alignment vertical="top" wrapText="1"/>
    </xf>
    <xf numFmtId="3" fontId="1" fillId="0" borderId="4" xfId="0" applyNumberFormat="1" applyFont="1" applyBorder="1"/>
    <xf numFmtId="0" fontId="19" fillId="0" borderId="19" xfId="0" applyFont="1" applyBorder="1"/>
    <xf numFmtId="0" fontId="3" fillId="0" borderId="4" xfId="0" applyFont="1" applyBorder="1"/>
    <xf numFmtId="3" fontId="3" fillId="0" borderId="4" xfId="0" applyNumberFormat="1" applyFont="1" applyBorder="1"/>
    <xf numFmtId="0" fontId="19" fillId="0" borderId="2" xfId="0" applyFont="1" applyBorder="1"/>
    <xf numFmtId="0" fontId="19" fillId="0" borderId="20" xfId="0" applyFont="1" applyBorder="1" applyAlignment="1">
      <alignment wrapText="1"/>
    </xf>
    <xf numFmtId="3" fontId="19" fillId="0" borderId="7" xfId="0" applyNumberFormat="1" applyFont="1" applyBorder="1"/>
    <xf numFmtId="3" fontId="20" fillId="0" borderId="7" xfId="0" applyNumberFormat="1" applyFont="1" applyBorder="1"/>
    <xf numFmtId="0" fontId="19" fillId="0" borderId="4" xfId="0" applyFont="1" applyBorder="1"/>
    <xf numFmtId="0" fontId="3" fillId="0" borderId="8" xfId="0" applyFont="1" applyBorder="1"/>
    <xf numFmtId="0" fontId="3" fillId="0" borderId="4" xfId="0" applyFont="1" applyBorder="1" applyAlignment="1">
      <alignment wrapText="1"/>
    </xf>
    <xf numFmtId="0" fontId="20" fillId="0" borderId="4" xfId="0" applyFont="1" applyBorder="1"/>
    <xf numFmtId="0" fontId="1" fillId="0" borderId="4" xfId="0" applyFont="1" applyBorder="1" applyAlignment="1">
      <alignment wrapText="1"/>
    </xf>
    <xf numFmtId="3" fontId="1" fillId="0" borderId="20" xfId="0" applyNumberFormat="1" applyFont="1" applyBorder="1"/>
    <xf numFmtId="0" fontId="3" fillId="0" borderId="6" xfId="0" applyFont="1" applyBorder="1"/>
    <xf numFmtId="0" fontId="20" fillId="0" borderId="7" xfId="0" applyFont="1" applyBorder="1"/>
    <xf numFmtId="0" fontId="1" fillId="0" borderId="3" xfId="0" applyFont="1" applyBorder="1" applyAlignment="1">
      <alignment wrapText="1"/>
    </xf>
    <xf numFmtId="3" fontId="3" fillId="0" borderId="6" xfId="0" applyNumberFormat="1" applyFont="1" applyBorder="1"/>
    <xf numFmtId="3" fontId="1" fillId="0" borderId="0" xfId="0" applyNumberFormat="1" applyFont="1"/>
    <xf numFmtId="0" fontId="22" fillId="0" borderId="4" xfId="0" applyFont="1" applyBorder="1"/>
    <xf numFmtId="3" fontId="20" fillId="0" borderId="4" xfId="0" applyNumberFormat="1" applyFont="1" applyBorder="1"/>
    <xf numFmtId="3" fontId="8" fillId="4" borderId="4" xfId="0" applyNumberFormat="1" applyFont="1" applyFill="1" applyBorder="1" applyAlignment="1">
      <alignment horizontal="right" vertical="top" wrapText="1"/>
    </xf>
    <xf numFmtId="3" fontId="1" fillId="0" borderId="4" xfId="0" applyNumberFormat="1" applyFont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0" fontId="18" fillId="0" borderId="0" xfId="0" applyFont="1"/>
    <xf numFmtId="3" fontId="7" fillId="3" borderId="3" xfId="0" applyNumberFormat="1" applyFont="1" applyFill="1" applyBorder="1" applyAlignment="1">
      <alignment horizontal="right" vertical="top" wrapText="1"/>
    </xf>
    <xf numFmtId="3" fontId="1" fillId="3" borderId="4" xfId="0" applyNumberFormat="1" applyFont="1" applyFill="1" applyBorder="1" applyAlignment="1">
      <alignment horizontal="right" vertical="top" wrapText="1"/>
    </xf>
    <xf numFmtId="0" fontId="17" fillId="0" borderId="9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8" fillId="0" borderId="0" xfId="0" applyFont="1" applyAlignment="1">
      <alignment vertical="top" wrapText="1"/>
    </xf>
    <xf numFmtId="3" fontId="8" fillId="0" borderId="0" xfId="0" applyNumberFormat="1" applyFont="1" applyAlignment="1">
      <alignment horizontal="right" vertical="top" wrapText="1"/>
    </xf>
    <xf numFmtId="0" fontId="5" fillId="0" borderId="5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0" fontId="5" fillId="0" borderId="4" xfId="0" applyFont="1" applyBorder="1"/>
    <xf numFmtId="3" fontId="15" fillId="0" borderId="3" xfId="0" applyNumberFormat="1" applyFont="1" applyBorder="1" applyAlignment="1">
      <alignment horizontal="right" vertical="center"/>
    </xf>
    <xf numFmtId="3" fontId="14" fillId="0" borderId="3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horizontal="right" vertical="center" indent="1"/>
    </xf>
    <xf numFmtId="3" fontId="22" fillId="0" borderId="21" xfId="0" applyNumberFormat="1" applyFont="1" applyBorder="1" applyAlignment="1">
      <alignment vertical="top"/>
    </xf>
    <xf numFmtId="3" fontId="5" fillId="0" borderId="24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top"/>
    </xf>
    <xf numFmtId="3" fontId="7" fillId="0" borderId="23" xfId="0" applyNumberFormat="1" applyFont="1" applyBorder="1" applyAlignment="1">
      <alignment vertical="center"/>
    </xf>
    <xf numFmtId="3" fontId="23" fillId="0" borderId="25" xfId="0" applyNumberFormat="1" applyFont="1" applyBorder="1" applyAlignment="1">
      <alignment vertical="top"/>
    </xf>
    <xf numFmtId="3" fontId="22" fillId="0" borderId="3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 vertical="center" indent="1"/>
    </xf>
    <xf numFmtId="0" fontId="7" fillId="0" borderId="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2" fontId="19" fillId="0" borderId="0" xfId="0" applyNumberFormat="1" applyFont="1"/>
    <xf numFmtId="0" fontId="1" fillId="0" borderId="19" xfId="0" applyFont="1" applyBorder="1"/>
    <xf numFmtId="0" fontId="5" fillId="0" borderId="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center"/>
    </xf>
    <xf numFmtId="0" fontId="19" fillId="0" borderId="4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4" xfId="0" applyFont="1" applyBorder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3" fontId="7" fillId="2" borderId="4" xfId="0" applyNumberFormat="1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justify" vertical="top" wrapText="1"/>
    </xf>
    <xf numFmtId="0" fontId="7" fillId="2" borderId="4" xfId="0" applyFont="1" applyFill="1" applyBorder="1" applyAlignment="1">
      <alignment horizontal="justify" vertical="top" wrapText="1"/>
    </xf>
    <xf numFmtId="0" fontId="5" fillId="2" borderId="4" xfId="0" applyFont="1" applyFill="1" applyBorder="1" applyAlignment="1">
      <alignment horizontal="right" vertical="top" wrapText="1"/>
    </xf>
    <xf numFmtId="0" fontId="5" fillId="5" borderId="4" xfId="0" applyFont="1" applyFill="1" applyBorder="1"/>
    <xf numFmtId="0" fontId="7" fillId="5" borderId="4" xfId="0" applyFont="1" applyFill="1" applyBorder="1" applyAlignment="1">
      <alignment wrapText="1"/>
    </xf>
    <xf numFmtId="3" fontId="7" fillId="5" borderId="4" xfId="0" applyNumberFormat="1" applyFont="1" applyFill="1" applyBorder="1"/>
    <xf numFmtId="0" fontId="7" fillId="0" borderId="4" xfId="0" applyFont="1" applyBorder="1"/>
    <xf numFmtId="0" fontId="7" fillId="4" borderId="4" xfId="0" applyFont="1" applyFill="1" applyBorder="1" applyAlignment="1">
      <alignment vertical="top" wrapText="1"/>
    </xf>
    <xf numFmtId="0" fontId="7" fillId="5" borderId="4" xfId="0" applyFont="1" applyFill="1" applyBorder="1"/>
    <xf numFmtId="0" fontId="5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top" wrapText="1"/>
    </xf>
    <xf numFmtId="0" fontId="5" fillId="0" borderId="0" xfId="0" applyFont="1"/>
    <xf numFmtId="0" fontId="7" fillId="0" borderId="4" xfId="0" applyFont="1" applyBorder="1" applyAlignment="1">
      <alignment wrapText="1"/>
    </xf>
    <xf numFmtId="3" fontId="7" fillId="0" borderId="4" xfId="0" applyNumberFormat="1" applyFont="1" applyBorder="1"/>
    <xf numFmtId="0" fontId="7" fillId="3" borderId="4" xfId="0" applyFont="1" applyFill="1" applyBorder="1" applyAlignment="1">
      <alignment horizontal="center"/>
    </xf>
    <xf numFmtId="0" fontId="7" fillId="3" borderId="4" xfId="0" applyFont="1" applyFill="1" applyBorder="1"/>
    <xf numFmtId="3" fontId="7" fillId="3" borderId="4" xfId="0" applyNumberFormat="1" applyFont="1" applyFill="1" applyBorder="1"/>
    <xf numFmtId="0" fontId="7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 vertical="top" wrapText="1"/>
    </xf>
    <xf numFmtId="0" fontId="7" fillId="3" borderId="4" xfId="0" applyFont="1" applyFill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3" xfId="0" applyFont="1" applyBorder="1" applyAlignment="1">
      <alignment vertical="top" wrapText="1"/>
    </xf>
    <xf numFmtId="0" fontId="7" fillId="4" borderId="6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5" fillId="2" borderId="6" xfId="0" applyFont="1" applyFill="1" applyBorder="1" applyAlignment="1">
      <alignment horizontal="center" vertical="top" wrapText="1"/>
    </xf>
    <xf numFmtId="0" fontId="7" fillId="5" borderId="6" xfId="0" applyFont="1" applyFill="1" applyBorder="1"/>
    <xf numFmtId="0" fontId="7" fillId="2" borderId="6" xfId="0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22" fillId="0" borderId="0" xfId="0" applyFont="1"/>
    <xf numFmtId="0" fontId="26" fillId="0" borderId="0" xfId="0" applyFont="1"/>
    <xf numFmtId="0" fontId="26" fillId="0" borderId="4" xfId="0" applyFont="1" applyBorder="1"/>
    <xf numFmtId="0" fontId="27" fillId="0" borderId="4" xfId="0" applyFont="1" applyBorder="1"/>
    <xf numFmtId="0" fontId="28" fillId="0" borderId="3" xfId="0" applyFont="1" applyBorder="1" applyAlignment="1">
      <alignment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4" xfId="0" applyFont="1" applyBorder="1" applyAlignment="1">
      <alignment vertical="top" wrapText="1"/>
    </xf>
    <xf numFmtId="0" fontId="29" fillId="0" borderId="4" xfId="0" applyFont="1" applyBorder="1" applyAlignment="1">
      <alignment vertical="top" wrapText="1"/>
    </xf>
    <xf numFmtId="0" fontId="2" fillId="0" borderId="0" xfId="1" applyFont="1"/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horizontal="center"/>
    </xf>
    <xf numFmtId="0" fontId="20" fillId="0" borderId="4" xfId="0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4" xfId="1" applyFont="1" applyBorder="1" applyAlignment="1">
      <alignment wrapText="1"/>
    </xf>
    <xf numFmtId="3" fontId="1" fillId="0" borderId="4" xfId="1" applyNumberFormat="1" applyFont="1" applyBorder="1" applyAlignment="1">
      <alignment horizontal="right"/>
    </xf>
    <xf numFmtId="0" fontId="1" fillId="0" borderId="4" xfId="1" applyFont="1" applyBorder="1"/>
    <xf numFmtId="0" fontId="1" fillId="0" borderId="4" xfId="1" applyFont="1" applyBorder="1" applyAlignment="1">
      <alignment wrapText="1"/>
    </xf>
    <xf numFmtId="0" fontId="1" fillId="0" borderId="3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7" fillId="0" borderId="21" xfId="0" applyFont="1" applyBorder="1" applyAlignment="1">
      <alignment vertical="center" wrapText="1"/>
    </xf>
    <xf numFmtId="0" fontId="9" fillId="0" borderId="29" xfId="0" applyFont="1" applyBorder="1" applyAlignment="1">
      <alignment horizontal="left" vertical="center" indent="1"/>
    </xf>
    <xf numFmtId="0" fontId="9" fillId="0" borderId="6" xfId="0" applyFont="1" applyBorder="1" applyAlignment="1">
      <alignment horizontal="left" vertical="center" indent="1"/>
    </xf>
    <xf numFmtId="0" fontId="13" fillId="0" borderId="16" xfId="0" applyFont="1" applyBorder="1" applyAlignment="1">
      <alignment vertical="top" wrapText="1"/>
    </xf>
    <xf numFmtId="0" fontId="13" fillId="0" borderId="16" xfId="0" applyFont="1" applyBorder="1" applyAlignment="1">
      <alignment vertical="top"/>
    </xf>
    <xf numFmtId="0" fontId="9" fillId="0" borderId="28" xfId="0" applyFont="1" applyBorder="1" applyAlignment="1">
      <alignment horizontal="left" vertical="center" indent="1"/>
    </xf>
    <xf numFmtId="0" fontId="13" fillId="0" borderId="16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 indent="1"/>
    </xf>
    <xf numFmtId="0" fontId="9" fillId="0" borderId="28" xfId="0" applyFont="1" applyBorder="1" applyAlignment="1">
      <alignment horizontal="left" vertical="center" indent="3"/>
    </xf>
    <xf numFmtId="0" fontId="10" fillId="0" borderId="16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6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16" fillId="0" borderId="29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25" fillId="0" borderId="1" xfId="0" applyFont="1" applyBorder="1" applyAlignment="1">
      <alignment horizontal="left" wrapText="1"/>
    </xf>
    <xf numFmtId="0" fontId="25" fillId="0" borderId="8" xfId="0" applyFont="1" applyBorder="1" applyAlignment="1">
      <alignment horizontal="left"/>
    </xf>
    <xf numFmtId="0" fontId="25" fillId="0" borderId="8" xfId="0" applyFont="1" applyBorder="1" applyAlignment="1">
      <alignment horizontal="left" wrapText="1"/>
    </xf>
    <xf numFmtId="0" fontId="10" fillId="0" borderId="16" xfId="0" applyFont="1" applyBorder="1" applyAlignment="1">
      <alignment horizontal="left" vertical="center"/>
    </xf>
    <xf numFmtId="0" fontId="13" fillId="0" borderId="24" xfId="0" applyFont="1" applyBorder="1" applyAlignment="1">
      <alignment vertical="top"/>
    </xf>
    <xf numFmtId="0" fontId="13" fillId="0" borderId="14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9" fillId="0" borderId="21" xfId="0" applyFont="1" applyBorder="1" applyAlignment="1">
      <alignment vertical="top" wrapText="1"/>
    </xf>
    <xf numFmtId="0" fontId="10" fillId="0" borderId="14" xfId="0" applyFont="1" applyBorder="1" applyAlignment="1">
      <alignment vertical="center"/>
    </xf>
    <xf numFmtId="0" fontId="3" fillId="0" borderId="5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19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3" xfId="0" applyFont="1" applyBorder="1"/>
    <xf numFmtId="0" fontId="1" fillId="0" borderId="7" xfId="0" applyFont="1" applyBorder="1" applyAlignment="1">
      <alignment vertical="top" wrapText="1"/>
    </xf>
    <xf numFmtId="3" fontId="1" fillId="0" borderId="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8" fillId="0" borderId="4" xfId="0" applyFont="1" applyBorder="1" applyAlignment="1">
      <alignment horizontal="right" vertical="top" wrapText="1"/>
    </xf>
    <xf numFmtId="0" fontId="29" fillId="0" borderId="2" xfId="0" applyFont="1" applyBorder="1" applyAlignment="1">
      <alignment vertical="top" wrapText="1"/>
    </xf>
    <xf numFmtId="0" fontId="27" fillId="0" borderId="0" xfId="0" applyFont="1"/>
    <xf numFmtId="0" fontId="29" fillId="0" borderId="4" xfId="0" applyFont="1" applyBorder="1" applyAlignment="1">
      <alignment horizontal="right" vertical="top" wrapText="1"/>
    </xf>
    <xf numFmtId="0" fontId="29" fillId="0" borderId="3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14" fontId="1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164" fontId="19" fillId="0" borderId="18" xfId="0" applyNumberFormat="1" applyFont="1" applyBorder="1" applyAlignment="1">
      <alignment horizontal="center" vertical="center"/>
    </xf>
    <xf numFmtId="164" fontId="19" fillId="0" borderId="18" xfId="0" applyNumberFormat="1" applyFont="1" applyBorder="1" applyAlignment="1">
      <alignment horizontal="center" vertical="center" wrapText="1"/>
    </xf>
    <xf numFmtId="10" fontId="19" fillId="0" borderId="18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center" vertical="center"/>
    </xf>
    <xf numFmtId="3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164" fontId="3" fillId="0" borderId="27" xfId="0" applyNumberFormat="1" applyFont="1" applyBorder="1" applyAlignment="1">
      <alignment horizontal="center" vertical="center" wrapText="1"/>
    </xf>
    <xf numFmtId="164" fontId="3" fillId="0" borderId="27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10" fontId="3" fillId="0" borderId="27" xfId="0" applyNumberFormat="1" applyFont="1" applyBorder="1" applyAlignment="1">
      <alignment horizontal="center" vertical="center"/>
    </xf>
    <xf numFmtId="0" fontId="1" fillId="0" borderId="30" xfId="0" applyFont="1" applyBorder="1"/>
    <xf numFmtId="0" fontId="19" fillId="0" borderId="31" xfId="0" applyFont="1" applyBorder="1"/>
    <xf numFmtId="0" fontId="3" fillId="0" borderId="6" xfId="0" applyFont="1" applyBorder="1" applyAlignment="1">
      <alignment horizontal="center"/>
    </xf>
    <xf numFmtId="0" fontId="19" fillId="0" borderId="4" xfId="0" applyFont="1" applyBorder="1" applyAlignment="1">
      <alignment horizontal="right" vertical="top"/>
    </xf>
    <xf numFmtId="0" fontId="20" fillId="0" borderId="4" xfId="0" applyFont="1" applyBorder="1" applyAlignment="1">
      <alignment vertical="top"/>
    </xf>
    <xf numFmtId="0" fontId="20" fillId="0" borderId="3" xfId="0" applyFont="1" applyBorder="1"/>
    <xf numFmtId="0" fontId="5" fillId="0" borderId="3" xfId="0" applyFont="1" applyBorder="1" applyAlignment="1">
      <alignment horizontal="right" vertical="center"/>
    </xf>
    <xf numFmtId="3" fontId="14" fillId="0" borderId="25" xfId="0" applyNumberFormat="1" applyFont="1" applyBorder="1" applyAlignment="1">
      <alignment horizontal="right" vertical="center"/>
    </xf>
    <xf numFmtId="3" fontId="7" fillId="0" borderId="34" xfId="0" applyNumberFormat="1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3" fillId="0" borderId="14" xfId="0" applyFont="1" applyBorder="1" applyAlignment="1">
      <alignment vertical="top"/>
    </xf>
    <xf numFmtId="3" fontId="22" fillId="0" borderId="24" xfId="0" applyNumberFormat="1" applyFont="1" applyBorder="1" applyAlignment="1">
      <alignment vertical="top"/>
    </xf>
    <xf numFmtId="3" fontId="5" fillId="0" borderId="14" xfId="0" applyNumberFormat="1" applyFont="1" applyBorder="1" applyAlignment="1">
      <alignment horizontal="right" vertical="center" indent="1"/>
    </xf>
    <xf numFmtId="3" fontId="7" fillId="2" borderId="4" xfId="0" applyNumberFormat="1" applyFont="1" applyFill="1" applyBorder="1" applyAlignment="1">
      <alignment horizontal="right" wrapText="1"/>
    </xf>
    <xf numFmtId="3" fontId="7" fillId="4" borderId="4" xfId="0" applyNumberFormat="1" applyFont="1" applyFill="1" applyBorder="1" applyAlignment="1">
      <alignment horizontal="right" wrapText="1"/>
    </xf>
    <xf numFmtId="0" fontId="11" fillId="0" borderId="4" xfId="0" applyFont="1" applyBorder="1" applyAlignment="1">
      <alignment horizontal="center" vertical="top" wrapText="1"/>
    </xf>
    <xf numFmtId="3" fontId="4" fillId="0" borderId="4" xfId="0" applyNumberFormat="1" applyFont="1" applyBorder="1" applyAlignment="1">
      <alignment horizontal="right" vertical="top" wrapText="1"/>
    </xf>
    <xf numFmtId="3" fontId="2" fillId="0" borderId="4" xfId="0" applyNumberFormat="1" applyFont="1" applyBorder="1" applyAlignment="1">
      <alignment horizontal="right" vertical="top" wrapText="1"/>
    </xf>
    <xf numFmtId="0" fontId="30" fillId="0" borderId="6" xfId="0" applyFont="1" applyBorder="1" applyAlignment="1">
      <alignment wrapText="1"/>
    </xf>
    <xf numFmtId="0" fontId="31" fillId="0" borderId="6" xfId="0" applyFont="1" applyBorder="1" applyAlignment="1">
      <alignment wrapText="1"/>
    </xf>
    <xf numFmtId="3" fontId="0" fillId="0" borderId="4" xfId="0" applyNumberFormat="1" applyBorder="1"/>
    <xf numFmtId="0" fontId="32" fillId="0" borderId="9" xfId="0" applyFont="1" applyBorder="1" applyAlignment="1">
      <alignment horizontal="left"/>
    </xf>
    <xf numFmtId="0" fontId="32" fillId="0" borderId="8" xfId="0" applyFont="1" applyBorder="1" applyAlignment="1">
      <alignment horizontal="left"/>
    </xf>
    <xf numFmtId="0" fontId="32" fillId="0" borderId="6" xfId="0" applyFont="1" applyBorder="1" applyAlignment="1">
      <alignment horizontal="left"/>
    </xf>
    <xf numFmtId="3" fontId="0" fillId="0" borderId="4" xfId="0" applyNumberFormat="1" applyBorder="1" applyAlignment="1">
      <alignment horizontal="center"/>
    </xf>
    <xf numFmtId="0" fontId="18" fillId="0" borderId="4" xfId="0" applyFont="1" applyBorder="1" applyAlignment="1">
      <alignment horizontal="center"/>
    </xf>
    <xf numFmtId="3" fontId="18" fillId="0" borderId="4" xfId="0" applyNumberFormat="1" applyFont="1" applyBorder="1"/>
    <xf numFmtId="3" fontId="5" fillId="0" borderId="4" xfId="0" applyNumberFormat="1" applyFont="1" applyBorder="1" applyAlignment="1">
      <alignment vertical="top"/>
    </xf>
    <xf numFmtId="0" fontId="8" fillId="5" borderId="4" xfId="0" applyFont="1" applyFill="1" applyBorder="1" applyAlignment="1">
      <alignment vertical="top" wrapText="1"/>
    </xf>
    <xf numFmtId="3" fontId="8" fillId="5" borderId="4" xfId="0" applyNumberFormat="1" applyFont="1" applyFill="1" applyBorder="1" applyAlignment="1">
      <alignment horizontal="right" vertical="top" wrapText="1"/>
    </xf>
    <xf numFmtId="0" fontId="28" fillId="0" borderId="2" xfId="0" applyFont="1" applyBorder="1" applyAlignment="1">
      <alignment vertical="top" wrapText="1"/>
    </xf>
    <xf numFmtId="0" fontId="1" fillId="2" borderId="18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vertical="top"/>
    </xf>
    <xf numFmtId="0" fontId="19" fillId="0" borderId="4" xfId="0" applyFont="1" applyBorder="1" applyAlignment="1">
      <alignment vertical="top" wrapText="1"/>
    </xf>
    <xf numFmtId="0" fontId="19" fillId="0" borderId="18" xfId="0" applyFont="1" applyBorder="1" applyAlignment="1">
      <alignment vertical="top" wrapText="1"/>
    </xf>
    <xf numFmtId="3" fontId="19" fillId="0" borderId="32" xfId="0" applyNumberFormat="1" applyFont="1" applyBorder="1" applyAlignment="1">
      <alignment vertical="top"/>
    </xf>
    <xf numFmtId="0" fontId="19" fillId="0" borderId="18" xfId="0" applyFont="1" applyBorder="1" applyAlignment="1">
      <alignment horizontal="left" vertical="top" wrapText="1"/>
    </xf>
    <xf numFmtId="0" fontId="19" fillId="0" borderId="32" xfId="0" applyFont="1" applyBorder="1" applyAlignment="1">
      <alignment vertical="top"/>
    </xf>
    <xf numFmtId="3" fontId="3" fillId="0" borderId="33" xfId="0" applyNumberFormat="1" applyFont="1" applyBorder="1" applyAlignment="1">
      <alignment horizontal="right" vertical="top"/>
    </xf>
    <xf numFmtId="0" fontId="3" fillId="0" borderId="27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top" wrapText="1"/>
    </xf>
    <xf numFmtId="0" fontId="1" fillId="0" borderId="4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64" fontId="3" fillId="0" borderId="27" xfId="0" applyNumberFormat="1" applyFont="1" applyBorder="1" applyAlignment="1">
      <alignment horizontal="center" vertical="top" wrapText="1"/>
    </xf>
    <xf numFmtId="0" fontId="19" fillId="0" borderId="10" xfId="0" applyFont="1" applyBorder="1" applyAlignment="1">
      <alignment vertical="top"/>
    </xf>
    <xf numFmtId="3" fontId="3" fillId="0" borderId="32" xfId="0" applyNumberFormat="1" applyFont="1" applyBorder="1" applyAlignment="1">
      <alignment horizontal="right" vertical="top"/>
    </xf>
    <xf numFmtId="0" fontId="3" fillId="0" borderId="18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 vertical="center" wrapText="1"/>
    </xf>
    <xf numFmtId="10" fontId="3" fillId="0" borderId="18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wrapText="1"/>
    </xf>
    <xf numFmtId="0" fontId="20" fillId="0" borderId="4" xfId="0" applyFont="1" applyBorder="1" applyAlignment="1">
      <alignment horizontal="center" vertical="center"/>
    </xf>
    <xf numFmtId="3" fontId="1" fillId="0" borderId="4" xfId="1" applyNumberFormat="1" applyFont="1" applyBorder="1"/>
    <xf numFmtId="0" fontId="3" fillId="0" borderId="4" xfId="1" applyFont="1" applyBorder="1"/>
    <xf numFmtId="3" fontId="3" fillId="0" borderId="4" xfId="1" applyNumberFormat="1" applyFont="1" applyBorder="1" applyAlignment="1">
      <alignment horizontal="right"/>
    </xf>
    <xf numFmtId="0" fontId="19" fillId="0" borderId="4" xfId="0" applyFont="1" applyBorder="1" applyAlignment="1">
      <alignment wrapText="1"/>
    </xf>
    <xf numFmtId="0" fontId="7" fillId="5" borderId="4" xfId="0" applyFont="1" applyFill="1" applyBorder="1" applyAlignment="1">
      <alignment vertical="top" wrapText="1"/>
    </xf>
    <xf numFmtId="0" fontId="0" fillId="0" borderId="4" xfId="0" applyBorder="1" applyAlignment="1">
      <alignment horizontal="center"/>
    </xf>
    <xf numFmtId="0" fontId="30" fillId="0" borderId="9" xfId="0" applyFont="1" applyBorder="1" applyAlignment="1">
      <alignment horizontal="left"/>
    </xf>
    <xf numFmtId="0" fontId="30" fillId="0" borderId="8" xfId="0" applyFont="1" applyBorder="1" applyAlignment="1">
      <alignment horizontal="left"/>
    </xf>
    <xf numFmtId="0" fontId="30" fillId="0" borderId="6" xfId="0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3" fontId="15" fillId="0" borderId="22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14" fillId="0" borderId="13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left"/>
    </xf>
    <xf numFmtId="3" fontId="15" fillId="0" borderId="15" xfId="0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vertical="center"/>
    </xf>
    <xf numFmtId="3" fontId="5" fillId="0" borderId="21" xfId="0" applyNumberFormat="1" applyFont="1" applyBorder="1" applyAlignment="1">
      <alignment vertical="center"/>
    </xf>
    <xf numFmtId="0" fontId="2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34" fillId="0" borderId="0" xfId="0" applyFont="1"/>
    <xf numFmtId="0" fontId="22" fillId="0" borderId="0" xfId="0" applyFont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top" wrapText="1"/>
    </xf>
    <xf numFmtId="0" fontId="37" fillId="0" borderId="4" xfId="0" applyFont="1" applyBorder="1" applyAlignment="1">
      <alignment vertical="top" wrapText="1"/>
    </xf>
    <xf numFmtId="3" fontId="37" fillId="0" borderId="4" xfId="0" applyNumberFormat="1" applyFont="1" applyBorder="1" applyAlignment="1">
      <alignment vertical="top" wrapText="1"/>
    </xf>
    <xf numFmtId="3" fontId="37" fillId="2" borderId="4" xfId="0" applyNumberFormat="1" applyFont="1" applyFill="1" applyBorder="1" applyAlignment="1">
      <alignment vertical="top" wrapText="1"/>
    </xf>
    <xf numFmtId="0" fontId="36" fillId="3" borderId="4" xfId="0" applyFont="1" applyFill="1" applyBorder="1"/>
    <xf numFmtId="0" fontId="28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vertical="center" wrapText="1"/>
    </xf>
    <xf numFmtId="3" fontId="27" fillId="3" borderId="4" xfId="0" applyNumberFormat="1" applyFont="1" applyFill="1" applyBorder="1" applyAlignment="1">
      <alignment vertical="center"/>
    </xf>
    <xf numFmtId="3" fontId="28" fillId="0" borderId="4" xfId="0" applyNumberFormat="1" applyFont="1" applyBorder="1" applyAlignment="1">
      <alignment vertical="center" wrapText="1"/>
    </xf>
    <xf numFmtId="3" fontId="29" fillId="2" borderId="4" xfId="0" applyNumberFormat="1" applyFont="1" applyFill="1" applyBorder="1" applyAlignment="1">
      <alignment vertical="center" wrapText="1"/>
    </xf>
    <xf numFmtId="3" fontId="29" fillId="0" borderId="4" xfId="0" applyNumberFormat="1" applyFont="1" applyBorder="1" applyAlignment="1">
      <alignment vertical="center" wrapText="1"/>
    </xf>
    <xf numFmtId="0" fontId="29" fillId="0" borderId="4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0" fontId="29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9" fillId="6" borderId="27" xfId="0" applyFont="1" applyFill="1" applyBorder="1" applyAlignment="1">
      <alignment horizontal="center" vertical="center" wrapText="1"/>
    </xf>
    <xf numFmtId="0" fontId="19" fillId="6" borderId="36" xfId="0" applyFont="1" applyFill="1" applyBorder="1" applyAlignment="1">
      <alignment horizontal="center" vertical="center" wrapText="1"/>
    </xf>
    <xf numFmtId="0" fontId="19" fillId="6" borderId="37" xfId="0" applyFont="1" applyFill="1" applyBorder="1" applyAlignment="1">
      <alignment horizontal="center" vertical="center" wrapText="1"/>
    </xf>
    <xf numFmtId="0" fontId="19" fillId="6" borderId="30" xfId="0" applyFont="1" applyFill="1" applyBorder="1" applyAlignment="1">
      <alignment horizontal="center" vertical="center" wrapText="1"/>
    </xf>
    <xf numFmtId="0" fontId="19" fillId="6" borderId="31" xfId="0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6" fontId="3" fillId="0" borderId="31" xfId="0" applyNumberFormat="1" applyFont="1" applyBorder="1" applyAlignment="1">
      <alignment horizontal="right" vertical="center" wrapText="1"/>
    </xf>
    <xf numFmtId="0" fontId="3" fillId="0" borderId="31" xfId="0" applyFont="1" applyBorder="1" applyAlignment="1">
      <alignment horizontal="right" vertical="center" wrapText="1"/>
    </xf>
    <xf numFmtId="0" fontId="3" fillId="0" borderId="37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right" vertical="center" wrapText="1"/>
    </xf>
    <xf numFmtId="0" fontId="3" fillId="0" borderId="31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right" vertical="center" wrapText="1"/>
    </xf>
    <xf numFmtId="0" fontId="25" fillId="6" borderId="27" xfId="0" applyFont="1" applyFill="1" applyBorder="1" applyAlignment="1">
      <alignment vertical="center" wrapText="1"/>
    </xf>
    <xf numFmtId="0" fontId="22" fillId="6" borderId="33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22" fillId="6" borderId="30" xfId="0" applyFont="1" applyFill="1" applyBorder="1" applyAlignment="1">
      <alignment horizontal="center" vertical="center" wrapText="1"/>
    </xf>
    <xf numFmtId="0" fontId="22" fillId="6" borderId="31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horizontal="right" vertical="center"/>
    </xf>
    <xf numFmtId="0" fontId="22" fillId="0" borderId="40" xfId="0" applyFont="1" applyBorder="1" applyAlignment="1">
      <alignment horizontal="justify" vertical="center"/>
    </xf>
    <xf numFmtId="3" fontId="5" fillId="0" borderId="31" xfId="0" applyNumberFormat="1" applyFont="1" applyBorder="1" applyAlignment="1">
      <alignment horizontal="right" vertical="center"/>
    </xf>
    <xf numFmtId="0" fontId="22" fillId="0" borderId="31" xfId="0" applyFont="1" applyBorder="1" applyAlignment="1">
      <alignment horizontal="justify" vertical="center"/>
    </xf>
    <xf numFmtId="0" fontId="22" fillId="0" borderId="31" xfId="0" applyFont="1" applyBorder="1" applyAlignment="1">
      <alignment horizontal="left" vertical="center" wrapText="1"/>
    </xf>
    <xf numFmtId="0" fontId="42" fillId="7" borderId="36" xfId="0" applyFont="1" applyFill="1" applyBorder="1" applyAlignment="1">
      <alignment horizontal="right" vertical="center" wrapText="1"/>
    </xf>
    <xf numFmtId="0" fontId="42" fillId="8" borderId="37" xfId="0" applyFont="1" applyFill="1" applyBorder="1" applyAlignment="1">
      <alignment vertical="center" wrapText="1"/>
    </xf>
    <xf numFmtId="3" fontId="15" fillId="8" borderId="37" xfId="0" applyNumberFormat="1" applyFont="1" applyFill="1" applyBorder="1" applyAlignment="1">
      <alignment horizontal="right" vertical="center" wrapText="1"/>
    </xf>
    <xf numFmtId="0" fontId="42" fillId="8" borderId="31" xfId="0" applyFont="1" applyFill="1" applyBorder="1" applyAlignment="1">
      <alignment vertical="center" wrapText="1"/>
    </xf>
    <xf numFmtId="0" fontId="42" fillId="8" borderId="30" xfId="0" applyFont="1" applyFill="1" applyBorder="1" applyAlignment="1">
      <alignment horizontal="right" vertical="center" wrapText="1"/>
    </xf>
    <xf numFmtId="3" fontId="15" fillId="8" borderId="31" xfId="0" applyNumberFormat="1" applyFont="1" applyFill="1" applyBorder="1" applyAlignment="1">
      <alignment horizontal="right" vertical="center"/>
    </xf>
    <xf numFmtId="0" fontId="41" fillId="0" borderId="14" xfId="0" applyFont="1" applyBorder="1" applyAlignment="1">
      <alignment horizontal="right" vertical="center"/>
    </xf>
    <xf numFmtId="3" fontId="26" fillId="0" borderId="0" xfId="0" applyNumberFormat="1" applyFont="1"/>
    <xf numFmtId="165" fontId="28" fillId="0" borderId="4" xfId="0" applyNumberFormat="1" applyFont="1" applyBorder="1" applyAlignment="1">
      <alignment horizontal="right" vertical="top" wrapText="1"/>
    </xf>
    <xf numFmtId="165" fontId="28" fillId="0" borderId="4" xfId="0" applyNumberFormat="1" applyFont="1" applyBorder="1" applyAlignment="1">
      <alignment horizontal="center" vertical="top" wrapText="1"/>
    </xf>
    <xf numFmtId="165" fontId="29" fillId="0" borderId="4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0" fontId="44" fillId="0" borderId="4" xfId="0" applyFont="1" applyBorder="1" applyAlignment="1">
      <alignment horizontal="right" vertical="center"/>
    </xf>
    <xf numFmtId="0" fontId="45" fillId="0" borderId="3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3" fontId="45" fillId="0" borderId="4" xfId="0" applyNumberFormat="1" applyFont="1" applyBorder="1" applyAlignment="1">
      <alignment horizontal="right" vertical="center" indent="1"/>
    </xf>
    <xf numFmtId="3" fontId="46" fillId="0" borderId="13" xfId="0" applyNumberFormat="1" applyFont="1" applyBorder="1" applyAlignment="1">
      <alignment vertical="center"/>
    </xf>
    <xf numFmtId="3" fontId="8" fillId="0" borderId="4" xfId="0" applyNumberFormat="1" applyFont="1" applyBorder="1"/>
    <xf numFmtId="0" fontId="1" fillId="0" borderId="4" xfId="0" applyFont="1" applyBorder="1" applyAlignment="1">
      <alignment horizontal="right" vertical="top" wrapText="1"/>
    </xf>
    <xf numFmtId="0" fontId="43" fillId="8" borderId="37" xfId="0" applyFont="1" applyFill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0" fontId="22" fillId="0" borderId="4" xfId="0" applyFont="1" applyBorder="1" applyAlignment="1">
      <alignment horizontal="justify" vertical="center"/>
    </xf>
    <xf numFmtId="3" fontId="22" fillId="0" borderId="3" xfId="0" applyNumberFormat="1" applyFont="1" applyBorder="1" applyAlignment="1">
      <alignment horizontal="right" vertical="center" indent="1"/>
    </xf>
    <xf numFmtId="3" fontId="22" fillId="0" borderId="4" xfId="0" applyNumberFormat="1" applyFont="1" applyBorder="1" applyAlignment="1">
      <alignment horizontal="right" vertical="center" indent="1"/>
    </xf>
    <xf numFmtId="3" fontId="42" fillId="0" borderId="10" xfId="0" applyNumberFormat="1" applyFont="1" applyBorder="1" applyAlignment="1">
      <alignment horizontal="right" vertical="center" indent="1"/>
    </xf>
    <xf numFmtId="3" fontId="22" fillId="0" borderId="11" xfId="0" applyNumberFormat="1" applyFont="1" applyBorder="1" applyAlignment="1">
      <alignment horizontal="right" vertical="center"/>
    </xf>
    <xf numFmtId="3" fontId="41" fillId="0" borderId="12" xfId="0" applyNumberFormat="1" applyFont="1" applyBorder="1" applyAlignment="1">
      <alignment vertical="center"/>
    </xf>
    <xf numFmtId="3" fontId="41" fillId="0" borderId="2" xfId="0" applyNumberFormat="1" applyFont="1" applyBorder="1" applyAlignment="1">
      <alignment vertical="center"/>
    </xf>
    <xf numFmtId="3" fontId="23" fillId="0" borderId="10" xfId="0" applyNumberFormat="1" applyFont="1" applyBorder="1" applyAlignment="1">
      <alignment vertical="center"/>
    </xf>
    <xf numFmtId="0" fontId="25" fillId="0" borderId="29" xfId="0" applyFont="1" applyBorder="1" applyAlignment="1">
      <alignment horizontal="left" vertical="center" indent="1"/>
    </xf>
    <xf numFmtId="0" fontId="25" fillId="0" borderId="28" xfId="0" applyFont="1" applyBorder="1" applyAlignment="1">
      <alignment horizontal="left" vertical="center" indent="3"/>
    </xf>
    <xf numFmtId="0" fontId="47" fillId="0" borderId="16" xfId="0" applyFont="1" applyBorder="1" applyAlignment="1">
      <alignment vertical="center"/>
    </xf>
    <xf numFmtId="0" fontId="22" fillId="0" borderId="13" xfId="0" applyFont="1" applyBorder="1" applyAlignment="1">
      <alignment horizontal="center" vertical="center"/>
    </xf>
    <xf numFmtId="0" fontId="47" fillId="0" borderId="20" xfId="0" applyFont="1" applyBorder="1" applyAlignment="1">
      <alignment vertical="center"/>
    </xf>
    <xf numFmtId="0" fontId="22" fillId="0" borderId="7" xfId="0" applyFont="1" applyBorder="1" applyAlignment="1">
      <alignment horizontal="center" vertical="center"/>
    </xf>
    <xf numFmtId="3" fontId="46" fillId="0" borderId="7" xfId="0" applyNumberFormat="1" applyFont="1" applyBorder="1" applyAlignment="1">
      <alignment vertical="center"/>
    </xf>
    <xf numFmtId="3" fontId="23" fillId="0" borderId="7" xfId="0" applyNumberFormat="1" applyFont="1" applyBorder="1" applyAlignment="1">
      <alignment vertical="center"/>
    </xf>
    <xf numFmtId="3" fontId="22" fillId="0" borderId="7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29" fillId="9" borderId="3" xfId="0" applyFont="1" applyFill="1" applyBorder="1" applyAlignment="1">
      <alignment horizontal="center" vertical="center" wrapText="1"/>
    </xf>
    <xf numFmtId="3" fontId="29" fillId="0" borderId="4" xfId="0" applyNumberFormat="1" applyFont="1" applyBorder="1" applyAlignment="1">
      <alignment horizontal="right" vertical="top" wrapText="1"/>
    </xf>
    <xf numFmtId="165" fontId="26" fillId="0" borderId="0" xfId="0" applyNumberFormat="1" applyFont="1"/>
    <xf numFmtId="3" fontId="3" fillId="0" borderId="3" xfId="0" applyNumberFormat="1" applyFont="1" applyBorder="1" applyAlignment="1">
      <alignment horizontal="right" vertical="top" wrapText="1"/>
    </xf>
    <xf numFmtId="3" fontId="1" fillId="0" borderId="3" xfId="0" applyNumberFormat="1" applyFont="1" applyBorder="1" applyAlignment="1">
      <alignment horizontal="right" vertical="top" wrapText="1"/>
    </xf>
    <xf numFmtId="3" fontId="1" fillId="3" borderId="3" xfId="0" applyNumberFormat="1" applyFont="1" applyFill="1" applyBorder="1" applyAlignment="1">
      <alignment horizontal="right" vertical="top" wrapText="1"/>
    </xf>
    <xf numFmtId="0" fontId="28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5" fillId="0" borderId="41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vertical="top" wrapText="1"/>
    </xf>
    <xf numFmtId="3" fontId="3" fillId="0" borderId="9" xfId="0" applyNumberFormat="1" applyFont="1" applyBorder="1" applyAlignment="1">
      <alignment vertical="top" wrapText="1"/>
    </xf>
    <xf numFmtId="3" fontId="1" fillId="0" borderId="9" xfId="0" applyNumberFormat="1" applyFont="1" applyBorder="1" applyAlignment="1">
      <alignment vertical="top" wrapText="1"/>
    </xf>
    <xf numFmtId="3" fontId="21" fillId="0" borderId="9" xfId="0" applyNumberFormat="1" applyFont="1" applyBorder="1"/>
    <xf numFmtId="3" fontId="19" fillId="0" borderId="9" xfId="0" applyNumberFormat="1" applyFont="1" applyBorder="1"/>
    <xf numFmtId="3" fontId="1" fillId="0" borderId="9" xfId="0" applyNumberFormat="1" applyFont="1" applyBorder="1" applyAlignment="1">
      <alignment horizontal="right" vertical="top" wrapText="1"/>
    </xf>
    <xf numFmtId="3" fontId="8" fillId="0" borderId="9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3" fontId="20" fillId="0" borderId="9" xfId="0" applyNumberFormat="1" applyFont="1" applyBorder="1"/>
    <xf numFmtId="3" fontId="1" fillId="3" borderId="9" xfId="0" applyNumberFormat="1" applyFont="1" applyFill="1" applyBorder="1" applyAlignment="1">
      <alignment horizontal="right" vertical="top" wrapText="1"/>
    </xf>
    <xf numFmtId="3" fontId="7" fillId="0" borderId="22" xfId="0" applyNumberFormat="1" applyFont="1" applyBorder="1" applyAlignment="1">
      <alignment horizontal="right" vertical="top" wrapText="1"/>
    </xf>
    <xf numFmtId="3" fontId="7" fillId="3" borderId="22" xfId="0" applyNumberFormat="1" applyFont="1" applyFill="1" applyBorder="1" applyAlignment="1">
      <alignment horizontal="right" vertical="top" wrapText="1"/>
    </xf>
    <xf numFmtId="3" fontId="5" fillId="0" borderId="22" xfId="0" applyNumberFormat="1" applyFont="1" applyBorder="1" applyAlignment="1">
      <alignment horizontal="right" vertical="top" wrapText="1"/>
    </xf>
    <xf numFmtId="3" fontId="8" fillId="4" borderId="9" xfId="0" applyNumberFormat="1" applyFont="1" applyFill="1" applyBorder="1" applyAlignment="1">
      <alignment horizontal="right" vertical="top" wrapText="1"/>
    </xf>
    <xf numFmtId="3" fontId="8" fillId="2" borderId="9" xfId="0" applyNumberFormat="1" applyFont="1" applyFill="1" applyBorder="1" applyAlignment="1">
      <alignment horizontal="right" vertical="top" wrapText="1"/>
    </xf>
    <xf numFmtId="3" fontId="8" fillId="5" borderId="9" xfId="0" applyNumberFormat="1" applyFont="1" applyFill="1" applyBorder="1" applyAlignment="1">
      <alignment horizontal="right" vertical="top" wrapText="1"/>
    </xf>
    <xf numFmtId="3" fontId="7" fillId="3" borderId="4" xfId="0" applyNumberFormat="1" applyFont="1" applyFill="1" applyBorder="1" applyAlignment="1">
      <alignment horizontal="right" vertical="top" wrapText="1"/>
    </xf>
    <xf numFmtId="3" fontId="3" fillId="0" borderId="0" xfId="0" applyNumberFormat="1" applyFont="1" applyAlignment="1">
      <alignment horizontal="right" vertical="top" wrapText="1"/>
    </xf>
    <xf numFmtId="0" fontId="0" fillId="0" borderId="20" xfId="0" applyBorder="1"/>
    <xf numFmtId="0" fontId="19" fillId="0" borderId="3" xfId="0" applyFont="1" applyBorder="1"/>
    <xf numFmtId="0" fontId="1" fillId="0" borderId="3" xfId="1" applyFont="1" applyBorder="1" applyAlignment="1">
      <alignment horizontal="center" wrapText="1"/>
    </xf>
    <xf numFmtId="0" fontId="1" fillId="0" borderId="4" xfId="1" applyFont="1" applyBorder="1" applyAlignment="1">
      <alignment horizontal="center" wrapText="1"/>
    </xf>
    <xf numFmtId="0" fontId="19" fillId="0" borderId="2" xfId="0" applyFont="1" applyBorder="1" applyAlignment="1">
      <alignment horizontal="right"/>
    </xf>
    <xf numFmtId="0" fontId="19" fillId="0" borderId="7" xfId="0" applyFont="1" applyBorder="1" applyAlignment="1">
      <alignment horizontal="right"/>
    </xf>
    <xf numFmtId="0" fontId="19" fillId="0" borderId="3" xfId="0" applyFont="1" applyBorder="1" applyAlignment="1">
      <alignment horizontal="right"/>
    </xf>
    <xf numFmtId="0" fontId="1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22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1" xfId="1" applyFont="1" applyBorder="1" applyAlignment="1">
      <alignment horizontal="center"/>
    </xf>
    <xf numFmtId="0" fontId="19" fillId="0" borderId="4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19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6" fontId="1" fillId="0" borderId="27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horizontal="right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right" vertical="center" wrapText="1"/>
    </xf>
    <xf numFmtId="0" fontId="19" fillId="6" borderId="27" xfId="0" applyFont="1" applyFill="1" applyBorder="1" applyAlignment="1">
      <alignment horizontal="center" vertical="center" wrapText="1"/>
    </xf>
    <xf numFmtId="0" fontId="19" fillId="6" borderId="36" xfId="0" applyFont="1" applyFill="1" applyBorder="1" applyAlignment="1">
      <alignment horizontal="center" vertical="center" wrapText="1"/>
    </xf>
    <xf numFmtId="0" fontId="19" fillId="6" borderId="35" xfId="0" applyFont="1" applyFill="1" applyBorder="1" applyAlignment="1">
      <alignment horizontal="center" vertical="center" wrapText="1"/>
    </xf>
    <xf numFmtId="0" fontId="19" fillId="6" borderId="24" xfId="0" applyFont="1" applyFill="1" applyBorder="1" applyAlignment="1">
      <alignment horizontal="center" vertical="center" wrapText="1"/>
    </xf>
    <xf numFmtId="0" fontId="19" fillId="6" borderId="3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3" fontId="20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9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6" xfId="0" applyBorder="1" applyAlignment="1">
      <alignment horizontal="right"/>
    </xf>
    <xf numFmtId="0" fontId="33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0" fillId="0" borderId="9" xfId="0" applyFont="1" applyBorder="1" applyAlignment="1">
      <alignment horizontal="left" wrapText="1"/>
    </xf>
    <xf numFmtId="0" fontId="30" fillId="0" borderId="8" xfId="0" applyFont="1" applyBorder="1" applyAlignment="1">
      <alignment horizontal="left" wrapText="1"/>
    </xf>
    <xf numFmtId="0" fontId="30" fillId="0" borderId="6" xfId="0" applyFont="1" applyBorder="1" applyAlignment="1">
      <alignment horizontal="left" wrapText="1"/>
    </xf>
    <xf numFmtId="0" fontId="30" fillId="0" borderId="9" xfId="0" applyFont="1" applyBorder="1" applyAlignment="1">
      <alignment horizontal="left"/>
    </xf>
    <xf numFmtId="0" fontId="30" fillId="0" borderId="8" xfId="0" applyFont="1" applyBorder="1" applyAlignment="1">
      <alignment horizontal="left"/>
    </xf>
    <xf numFmtId="0" fontId="30" fillId="0" borderId="6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31" fillId="0" borderId="9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0" fontId="27" fillId="0" borderId="2" xfId="0" applyFont="1" applyBorder="1" applyAlignment="1">
      <alignment horizontal="right"/>
    </xf>
    <xf numFmtId="0" fontId="27" fillId="0" borderId="3" xfId="0" applyFont="1" applyBorder="1" applyAlignment="1">
      <alignment horizontal="right"/>
    </xf>
    <xf numFmtId="165" fontId="28" fillId="0" borderId="6" xfId="0" applyNumberFormat="1" applyFont="1" applyBorder="1" applyAlignment="1">
      <alignment horizontal="right" vertical="top" wrapText="1"/>
    </xf>
    <xf numFmtId="165" fontId="28" fillId="0" borderId="4" xfId="0" applyNumberFormat="1" applyFont="1" applyBorder="1" applyAlignment="1">
      <alignment horizontal="right" vertical="top" wrapText="1"/>
    </xf>
    <xf numFmtId="165" fontId="29" fillId="0" borderId="4" xfId="0" applyNumberFormat="1" applyFont="1" applyBorder="1" applyAlignment="1">
      <alignment horizontal="right" vertical="top" wrapText="1"/>
    </xf>
    <xf numFmtId="0" fontId="28" fillId="0" borderId="4" xfId="0" applyFont="1" applyBorder="1" applyAlignment="1">
      <alignment horizontal="right" vertical="top" wrapText="1"/>
    </xf>
    <xf numFmtId="0" fontId="28" fillId="0" borderId="2" xfId="0" applyFont="1" applyBorder="1" applyAlignment="1">
      <alignment horizontal="left" vertical="top" wrapText="1"/>
    </xf>
    <xf numFmtId="0" fontId="28" fillId="0" borderId="7" xfId="0" applyFont="1" applyBorder="1" applyAlignment="1">
      <alignment horizontal="left" vertical="top" wrapText="1"/>
    </xf>
    <xf numFmtId="0" fontId="28" fillId="0" borderId="3" xfId="0" applyFont="1" applyBorder="1" applyAlignment="1">
      <alignment horizontal="left" vertical="top" wrapText="1"/>
    </xf>
    <xf numFmtId="0" fontId="1" fillId="2" borderId="18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2" borderId="32" xfId="0" applyFont="1" applyFill="1" applyBorder="1" applyAlignment="1">
      <alignment horizontal="center" textRotation="90"/>
    </xf>
    <xf numFmtId="0" fontId="1" fillId="2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A1:K109"/>
  <sheetViews>
    <sheetView workbookViewId="0">
      <selection activeCell="B2" sqref="B2:E2"/>
    </sheetView>
  </sheetViews>
  <sheetFormatPr defaultRowHeight="15.6" x14ac:dyDescent="0.3"/>
  <cols>
    <col min="1" max="1" width="4.44140625" style="108" bestFit="1" customWidth="1"/>
    <col min="2" max="2" width="6.33203125" style="135" customWidth="1"/>
    <col min="3" max="3" width="60.6640625" customWidth="1"/>
    <col min="4" max="4" width="16.5546875" customWidth="1"/>
    <col min="5" max="6" width="15.109375" customWidth="1"/>
    <col min="9" max="9" width="12.44140625" bestFit="1" customWidth="1"/>
  </cols>
  <sheetData>
    <row r="1" spans="1:11" x14ac:dyDescent="0.3">
      <c r="B1" s="502" t="s">
        <v>477</v>
      </c>
      <c r="C1" s="502"/>
      <c r="D1" s="502"/>
      <c r="E1" s="502"/>
      <c r="F1" s="164"/>
    </row>
    <row r="2" spans="1:11" x14ac:dyDescent="0.3">
      <c r="B2" s="503" t="s">
        <v>540</v>
      </c>
      <c r="C2" s="503"/>
      <c r="D2" s="503"/>
      <c r="E2" s="503"/>
      <c r="F2" s="1"/>
    </row>
    <row r="3" spans="1:11" ht="31.5" customHeight="1" x14ac:dyDescent="0.3">
      <c r="B3" s="504" t="s">
        <v>511</v>
      </c>
      <c r="C3" s="504"/>
      <c r="D3" s="504"/>
      <c r="E3" s="504"/>
      <c r="F3" s="463"/>
    </row>
    <row r="4" spans="1:11" x14ac:dyDescent="0.3">
      <c r="B4" s="28" t="s">
        <v>0</v>
      </c>
      <c r="C4" s="26"/>
      <c r="D4" s="14" t="s">
        <v>306</v>
      </c>
      <c r="E4" s="14" t="s">
        <v>306</v>
      </c>
      <c r="F4" s="14"/>
    </row>
    <row r="5" spans="1:11" x14ac:dyDescent="0.3">
      <c r="A5" s="119"/>
      <c r="B5" s="260" t="s">
        <v>312</v>
      </c>
      <c r="C5" s="162" t="s">
        <v>313</v>
      </c>
      <c r="D5" s="162" t="s">
        <v>314</v>
      </c>
      <c r="E5" s="464" t="s">
        <v>315</v>
      </c>
      <c r="F5" s="162" t="s">
        <v>316</v>
      </c>
    </row>
    <row r="6" spans="1:11" ht="14.4" x14ac:dyDescent="0.3">
      <c r="A6" s="497">
        <v>1</v>
      </c>
      <c r="B6" s="500" t="s">
        <v>311</v>
      </c>
      <c r="C6" s="498" t="s">
        <v>1</v>
      </c>
      <c r="D6" s="160" t="s">
        <v>512</v>
      </c>
      <c r="E6" s="465" t="s">
        <v>512</v>
      </c>
      <c r="F6" s="36" t="s">
        <v>512</v>
      </c>
    </row>
    <row r="7" spans="1:11" ht="29.25" customHeight="1" x14ac:dyDescent="0.3">
      <c r="A7" s="497"/>
      <c r="B7" s="501"/>
      <c r="C7" s="499"/>
      <c r="D7" s="2" t="s">
        <v>399</v>
      </c>
      <c r="E7" s="466" t="s">
        <v>508</v>
      </c>
      <c r="F7" s="36" t="s">
        <v>400</v>
      </c>
    </row>
    <row r="8" spans="1:11" x14ac:dyDescent="0.3">
      <c r="A8" s="119">
        <v>2</v>
      </c>
      <c r="B8" s="3" t="s">
        <v>2</v>
      </c>
      <c r="C8" s="4" t="s">
        <v>3</v>
      </c>
      <c r="D8" s="5"/>
      <c r="E8" s="467"/>
      <c r="F8" s="8"/>
      <c r="K8" s="485"/>
    </row>
    <row r="9" spans="1:11" x14ac:dyDescent="0.3">
      <c r="A9" s="119">
        <v>3</v>
      </c>
      <c r="B9" s="4" t="s">
        <v>4</v>
      </c>
      <c r="C9" s="4" t="s">
        <v>200</v>
      </c>
      <c r="D9" s="8"/>
      <c r="E9" s="468"/>
      <c r="F9" s="8"/>
    </row>
    <row r="10" spans="1:11" x14ac:dyDescent="0.3">
      <c r="A10" s="119">
        <v>4</v>
      </c>
      <c r="B10" s="4" t="s">
        <v>5</v>
      </c>
      <c r="C10" s="4" t="s">
        <v>219</v>
      </c>
      <c r="D10" s="133">
        <f>D11</f>
        <v>37090482</v>
      </c>
      <c r="E10" s="469"/>
      <c r="F10" s="133"/>
    </row>
    <row r="11" spans="1:11" ht="16.2" x14ac:dyDescent="0.35">
      <c r="A11" s="119">
        <v>5</v>
      </c>
      <c r="B11" s="4" t="s">
        <v>175</v>
      </c>
      <c r="C11" s="17" t="s">
        <v>201</v>
      </c>
      <c r="D11" s="22">
        <f>SUM(D12:D16)</f>
        <v>37090482</v>
      </c>
      <c r="E11" s="470"/>
      <c r="F11" s="22"/>
    </row>
    <row r="12" spans="1:11" x14ac:dyDescent="0.3">
      <c r="A12" s="119">
        <v>6</v>
      </c>
      <c r="B12" s="4"/>
      <c r="C12" s="6" t="s">
        <v>209</v>
      </c>
      <c r="D12" s="10">
        <v>25616961</v>
      </c>
      <c r="E12" s="471"/>
      <c r="F12" s="10"/>
    </row>
    <row r="13" spans="1:11" x14ac:dyDescent="0.3">
      <c r="A13" s="119">
        <v>7</v>
      </c>
      <c r="B13" s="4"/>
      <c r="C13" s="6" t="s">
        <v>210</v>
      </c>
      <c r="D13" s="10">
        <v>0</v>
      </c>
      <c r="E13" s="471"/>
      <c r="F13" s="10"/>
    </row>
    <row r="14" spans="1:11" x14ac:dyDescent="0.3">
      <c r="A14" s="119">
        <v>8</v>
      </c>
      <c r="B14" s="4"/>
      <c r="C14" s="6" t="s">
        <v>202</v>
      </c>
      <c r="D14" s="10">
        <v>9203521</v>
      </c>
      <c r="E14" s="471"/>
      <c r="F14" s="10"/>
    </row>
    <row r="15" spans="1:11" x14ac:dyDescent="0.3">
      <c r="A15" s="119">
        <v>9</v>
      </c>
      <c r="B15" s="4"/>
      <c r="C15" s="6" t="s">
        <v>211</v>
      </c>
      <c r="D15" s="10">
        <v>2270000</v>
      </c>
      <c r="E15" s="471"/>
      <c r="F15" s="10"/>
    </row>
    <row r="16" spans="1:11" ht="15" customHeight="1" x14ac:dyDescent="0.3">
      <c r="A16" s="119">
        <v>10</v>
      </c>
      <c r="B16" s="4"/>
      <c r="C16" s="6" t="s">
        <v>503</v>
      </c>
      <c r="D16" s="10">
        <v>0</v>
      </c>
      <c r="E16" s="471"/>
      <c r="F16" s="10"/>
    </row>
    <row r="17" spans="1:6" ht="16.2" x14ac:dyDescent="0.35">
      <c r="A17" s="119">
        <v>11</v>
      </c>
      <c r="B17" s="4" t="s">
        <v>176</v>
      </c>
      <c r="C17" s="17" t="s">
        <v>218</v>
      </c>
      <c r="D17" s="22">
        <v>0</v>
      </c>
      <c r="E17" s="470"/>
      <c r="F17" s="22"/>
    </row>
    <row r="18" spans="1:6" x14ac:dyDescent="0.3">
      <c r="A18" s="119">
        <v>12</v>
      </c>
      <c r="B18" s="4" t="s">
        <v>7</v>
      </c>
      <c r="C18" s="4" t="s">
        <v>378</v>
      </c>
      <c r="D18" s="11">
        <f>D19+D21+D20+D24</f>
        <v>115000000</v>
      </c>
      <c r="E18" s="472"/>
      <c r="F18" s="11"/>
    </row>
    <row r="19" spans="1:6" ht="16.2" x14ac:dyDescent="0.3">
      <c r="A19" s="119">
        <v>13</v>
      </c>
      <c r="B19" s="4" t="s">
        <v>205</v>
      </c>
      <c r="C19" s="134" t="s">
        <v>204</v>
      </c>
      <c r="D19" s="18">
        <v>88000000</v>
      </c>
      <c r="E19" s="473"/>
      <c r="F19" s="18"/>
    </row>
    <row r="20" spans="1:6" ht="16.2" x14ac:dyDescent="0.3">
      <c r="A20" s="119">
        <v>14</v>
      </c>
      <c r="B20" s="4" t="s">
        <v>212</v>
      </c>
      <c r="C20" s="134" t="s">
        <v>375</v>
      </c>
      <c r="D20" s="18">
        <v>20000000</v>
      </c>
      <c r="E20" s="473"/>
      <c r="F20" s="18"/>
    </row>
    <row r="21" spans="1:6" ht="16.2" x14ac:dyDescent="0.3">
      <c r="A21" s="119">
        <v>15</v>
      </c>
      <c r="B21" s="4" t="s">
        <v>206</v>
      </c>
      <c r="C21" s="17" t="s">
        <v>213</v>
      </c>
      <c r="D21" s="18">
        <v>5800000</v>
      </c>
      <c r="E21" s="473"/>
      <c r="F21" s="18"/>
    </row>
    <row r="22" spans="1:6" x14ac:dyDescent="0.3">
      <c r="A22" s="119">
        <v>16</v>
      </c>
      <c r="B22" s="4"/>
      <c r="C22" s="6" t="s">
        <v>213</v>
      </c>
      <c r="D22" s="9">
        <v>5800000</v>
      </c>
      <c r="E22" s="474"/>
      <c r="F22" s="9"/>
    </row>
    <row r="23" spans="1:6" ht="16.2" x14ac:dyDescent="0.35">
      <c r="A23" s="119">
        <v>17</v>
      </c>
      <c r="B23" s="4" t="s">
        <v>342</v>
      </c>
      <c r="C23" s="17" t="s">
        <v>47</v>
      </c>
      <c r="D23" s="22">
        <v>0</v>
      </c>
      <c r="E23" s="470"/>
      <c r="F23" s="22"/>
    </row>
    <row r="24" spans="1:6" ht="16.2" x14ac:dyDescent="0.35">
      <c r="A24" s="119">
        <v>18</v>
      </c>
      <c r="B24" s="4" t="s">
        <v>374</v>
      </c>
      <c r="C24" s="17" t="s">
        <v>203</v>
      </c>
      <c r="D24" s="22">
        <v>1200000</v>
      </c>
      <c r="E24" s="470"/>
      <c r="F24" s="22"/>
    </row>
    <row r="25" spans="1:6" x14ac:dyDescent="0.3">
      <c r="A25" s="119">
        <v>19</v>
      </c>
      <c r="B25" s="4" t="s">
        <v>10</v>
      </c>
      <c r="C25" s="4" t="s">
        <v>200</v>
      </c>
      <c r="D25" s="131">
        <f>SUM(D26:D31)</f>
        <v>135964000</v>
      </c>
      <c r="E25" s="475"/>
      <c r="F25" s="131"/>
    </row>
    <row r="26" spans="1:6" x14ac:dyDescent="0.3">
      <c r="A26" s="119">
        <v>20</v>
      </c>
      <c r="B26" s="4"/>
      <c r="C26" s="6" t="s">
        <v>214</v>
      </c>
      <c r="D26" s="10">
        <v>90350000</v>
      </c>
      <c r="E26" s="471"/>
      <c r="F26" s="10"/>
    </row>
    <row r="27" spans="1:6" x14ac:dyDescent="0.3">
      <c r="A27" s="119">
        <v>21</v>
      </c>
      <c r="B27" s="4"/>
      <c r="C27" s="6" t="s">
        <v>404</v>
      </c>
      <c r="D27" s="10">
        <v>6000000</v>
      </c>
      <c r="E27" s="471"/>
      <c r="F27" s="10"/>
    </row>
    <row r="28" spans="1:6" x14ac:dyDescent="0.3">
      <c r="A28" s="119">
        <v>22</v>
      </c>
      <c r="B28" s="4"/>
      <c r="C28" s="6" t="s">
        <v>215</v>
      </c>
      <c r="D28" s="10">
        <v>0</v>
      </c>
      <c r="E28" s="471"/>
      <c r="F28" s="10"/>
    </row>
    <row r="29" spans="1:6" x14ac:dyDescent="0.3">
      <c r="A29" s="119">
        <v>23</v>
      </c>
      <c r="B29" s="4"/>
      <c r="C29" s="6" t="s">
        <v>207</v>
      </c>
      <c r="D29" s="10">
        <v>26014000</v>
      </c>
      <c r="E29" s="471"/>
      <c r="F29" s="10"/>
    </row>
    <row r="30" spans="1:6" x14ac:dyDescent="0.3">
      <c r="A30" s="119">
        <v>24</v>
      </c>
      <c r="B30" s="4"/>
      <c r="C30" s="6" t="s">
        <v>208</v>
      </c>
      <c r="D30" s="10">
        <v>13000000</v>
      </c>
      <c r="E30" s="471"/>
      <c r="F30" s="10"/>
    </row>
    <row r="31" spans="1:6" x14ac:dyDescent="0.3">
      <c r="A31" s="119">
        <v>25</v>
      </c>
      <c r="B31" s="4"/>
      <c r="C31" s="6" t="s">
        <v>216</v>
      </c>
      <c r="D31" s="10">
        <v>600000</v>
      </c>
      <c r="E31" s="471"/>
      <c r="F31" s="10"/>
    </row>
    <row r="32" spans="1:6" x14ac:dyDescent="0.3">
      <c r="A32" s="119">
        <v>26</v>
      </c>
      <c r="B32" s="107" t="s">
        <v>39</v>
      </c>
      <c r="C32" s="4" t="s">
        <v>307</v>
      </c>
      <c r="D32" s="131">
        <v>0</v>
      </c>
      <c r="E32" s="475"/>
      <c r="F32" s="131"/>
    </row>
    <row r="33" spans="1:6" x14ac:dyDescent="0.3">
      <c r="A33" s="119">
        <v>27</v>
      </c>
      <c r="B33" s="4"/>
      <c r="C33" s="6" t="s">
        <v>504</v>
      </c>
      <c r="D33" s="10">
        <v>0</v>
      </c>
      <c r="E33" s="471"/>
      <c r="F33" s="10"/>
    </row>
    <row r="34" spans="1:6" s="135" customFormat="1" x14ac:dyDescent="0.3">
      <c r="A34" s="122">
        <v>28</v>
      </c>
      <c r="B34" s="107" t="s">
        <v>40</v>
      </c>
      <c r="C34" s="4" t="s">
        <v>405</v>
      </c>
      <c r="D34" s="131">
        <v>109500000</v>
      </c>
      <c r="E34" s="475"/>
      <c r="F34" s="131"/>
    </row>
    <row r="35" spans="1:6" x14ac:dyDescent="0.3">
      <c r="A35" s="119">
        <v>29</v>
      </c>
      <c r="B35" s="25"/>
      <c r="C35" s="25" t="s">
        <v>265</v>
      </c>
      <c r="D35" s="137">
        <f>D10+D18+D25+D34</f>
        <v>397554482</v>
      </c>
      <c r="E35" s="476"/>
      <c r="F35" s="137"/>
    </row>
    <row r="36" spans="1:6" s="135" customFormat="1" x14ac:dyDescent="0.3">
      <c r="A36" s="119">
        <v>30</v>
      </c>
      <c r="B36" s="4" t="s">
        <v>8</v>
      </c>
      <c r="C36" s="4" t="s">
        <v>217</v>
      </c>
      <c r="D36" s="460">
        <f>SUM(D37:D39)</f>
        <v>98319029</v>
      </c>
      <c r="E36" s="477"/>
      <c r="F36" s="42"/>
    </row>
    <row r="37" spans="1:6" x14ac:dyDescent="0.3">
      <c r="A37" s="119">
        <v>31</v>
      </c>
      <c r="B37" s="107" t="s">
        <v>35</v>
      </c>
      <c r="C37" s="4" t="s">
        <v>261</v>
      </c>
      <c r="D37" s="32">
        <v>0</v>
      </c>
      <c r="E37" s="477"/>
      <c r="F37" s="42"/>
    </row>
    <row r="38" spans="1:6" x14ac:dyDescent="0.3">
      <c r="A38" s="119">
        <v>32</v>
      </c>
      <c r="B38" s="107" t="s">
        <v>36</v>
      </c>
      <c r="C38" s="4" t="s">
        <v>376</v>
      </c>
      <c r="D38" s="459">
        <v>98319029</v>
      </c>
      <c r="E38" s="477"/>
      <c r="F38" s="42"/>
    </row>
    <row r="39" spans="1:6" x14ac:dyDescent="0.3">
      <c r="A39" s="119">
        <v>33</v>
      </c>
      <c r="B39" s="107" t="s">
        <v>39</v>
      </c>
      <c r="C39" s="4" t="s">
        <v>491</v>
      </c>
      <c r="D39" s="9">
        <v>0</v>
      </c>
      <c r="E39" s="477"/>
      <c r="F39" s="42"/>
    </row>
    <row r="40" spans="1:6" x14ac:dyDescent="0.3">
      <c r="A40" s="119">
        <v>34</v>
      </c>
      <c r="B40" s="25"/>
      <c r="C40" s="25" t="s">
        <v>262</v>
      </c>
      <c r="D40" s="461">
        <f>SUM(D38:D39)</f>
        <v>98319029</v>
      </c>
      <c r="E40" s="478"/>
      <c r="F40" s="483"/>
    </row>
    <row r="41" spans="1:6" s="135" customFormat="1" x14ac:dyDescent="0.3">
      <c r="A41" s="119">
        <v>35</v>
      </c>
      <c r="B41" s="25"/>
      <c r="C41" s="25" t="s">
        <v>270</v>
      </c>
      <c r="D41" s="136">
        <f>D35+D36</f>
        <v>495873511</v>
      </c>
      <c r="E41" s="478"/>
      <c r="F41" s="483"/>
    </row>
    <row r="42" spans="1:6" s="135" customFormat="1" x14ac:dyDescent="0.3">
      <c r="A42" s="119">
        <v>36</v>
      </c>
      <c r="B42" s="4" t="s">
        <v>343</v>
      </c>
      <c r="C42" s="4" t="s">
        <v>12</v>
      </c>
      <c r="D42" s="32"/>
      <c r="E42" s="477"/>
      <c r="F42" s="42"/>
    </row>
    <row r="43" spans="1:6" s="135" customFormat="1" x14ac:dyDescent="0.3">
      <c r="A43" s="119">
        <v>37</v>
      </c>
      <c r="B43" s="4"/>
      <c r="C43" s="4" t="s">
        <v>496</v>
      </c>
      <c r="D43" s="459">
        <v>300000000</v>
      </c>
      <c r="E43" s="479"/>
      <c r="F43" s="40"/>
    </row>
    <row r="44" spans="1:6" s="135" customFormat="1" x14ac:dyDescent="0.3">
      <c r="A44" s="119">
        <v>38</v>
      </c>
      <c r="B44" s="4"/>
      <c r="C44" s="4" t="s">
        <v>505</v>
      </c>
      <c r="D44" s="459">
        <v>0</v>
      </c>
      <c r="E44" s="479"/>
      <c r="F44" s="40"/>
    </row>
    <row r="45" spans="1:6" ht="31.2" x14ac:dyDescent="0.3">
      <c r="A45" s="119">
        <v>39</v>
      </c>
      <c r="B45" s="4"/>
      <c r="C45" s="4" t="s">
        <v>407</v>
      </c>
      <c r="D45" s="9">
        <v>0</v>
      </c>
      <c r="E45" s="474"/>
      <c r="F45" s="9"/>
    </row>
    <row r="46" spans="1:6" ht="16.2" x14ac:dyDescent="0.3">
      <c r="A46" s="119">
        <v>40</v>
      </c>
      <c r="B46" s="20"/>
      <c r="C46" s="24" t="s">
        <v>13</v>
      </c>
      <c r="D46" s="132">
        <f>SUM(D41:D45)</f>
        <v>795873511</v>
      </c>
      <c r="E46" s="480"/>
      <c r="F46" s="132"/>
    </row>
    <row r="47" spans="1:6" x14ac:dyDescent="0.3">
      <c r="A47" s="108">
        <v>41</v>
      </c>
      <c r="D47" s="13"/>
      <c r="E47" s="13"/>
      <c r="F47" s="11"/>
    </row>
    <row r="48" spans="1:6" x14ac:dyDescent="0.3">
      <c r="A48" s="119">
        <v>42</v>
      </c>
      <c r="B48" s="4" t="s">
        <v>14</v>
      </c>
      <c r="C48" s="4" t="s">
        <v>15</v>
      </c>
      <c r="D48" s="9"/>
      <c r="E48" s="474"/>
      <c r="F48" s="9"/>
    </row>
    <row r="49" spans="1:9" x14ac:dyDescent="0.3">
      <c r="A49" s="119">
        <v>43</v>
      </c>
      <c r="B49" s="4" t="s">
        <v>4</v>
      </c>
      <c r="C49" s="7" t="s">
        <v>16</v>
      </c>
      <c r="D49" s="9"/>
      <c r="E49" s="474"/>
      <c r="F49" s="9"/>
    </row>
    <row r="50" spans="1:9" x14ac:dyDescent="0.3">
      <c r="A50" s="119">
        <v>44</v>
      </c>
      <c r="B50" s="4" t="s">
        <v>9</v>
      </c>
      <c r="C50" s="4" t="s">
        <v>226</v>
      </c>
      <c r="D50" s="11">
        <f>D51+D60</f>
        <v>109342250</v>
      </c>
      <c r="E50" s="472"/>
      <c r="F50" s="11"/>
    </row>
    <row r="51" spans="1:9" ht="16.2" x14ac:dyDescent="0.3">
      <c r="A51" s="119">
        <v>45</v>
      </c>
      <c r="B51" s="4" t="s">
        <v>175</v>
      </c>
      <c r="C51" s="17" t="s">
        <v>225</v>
      </c>
      <c r="D51" s="18">
        <f>SUM(D52:D59)</f>
        <v>84342250</v>
      </c>
      <c r="E51" s="473"/>
      <c r="F51" s="18"/>
    </row>
    <row r="52" spans="1:9" x14ac:dyDescent="0.3">
      <c r="A52" s="119">
        <v>46</v>
      </c>
      <c r="B52" s="4"/>
      <c r="C52" s="6" t="s">
        <v>168</v>
      </c>
      <c r="D52" s="114">
        <v>70476000</v>
      </c>
      <c r="E52" s="471"/>
      <c r="F52" s="10"/>
    </row>
    <row r="53" spans="1:9" x14ac:dyDescent="0.3">
      <c r="A53" s="119">
        <v>47</v>
      </c>
      <c r="B53" s="4"/>
      <c r="C53" s="138" t="s">
        <v>220</v>
      </c>
      <c r="D53" s="10">
        <v>9608250</v>
      </c>
      <c r="E53" s="471"/>
      <c r="F53" s="10"/>
    </row>
    <row r="54" spans="1:9" x14ac:dyDescent="0.3">
      <c r="A54" s="119">
        <v>48</v>
      </c>
      <c r="B54" s="4"/>
      <c r="C54" s="138" t="s">
        <v>506</v>
      </c>
      <c r="D54" s="10">
        <v>0</v>
      </c>
      <c r="E54" s="471"/>
      <c r="F54" s="10"/>
    </row>
    <row r="55" spans="1:9" x14ac:dyDescent="0.3">
      <c r="A55" s="119">
        <v>49</v>
      </c>
      <c r="B55" s="4"/>
      <c r="C55" s="138" t="s">
        <v>221</v>
      </c>
      <c r="D55" s="10">
        <v>0</v>
      </c>
      <c r="E55" s="471"/>
      <c r="F55" s="10"/>
    </row>
    <row r="56" spans="1:9" x14ac:dyDescent="0.3">
      <c r="A56" s="119">
        <v>50</v>
      </c>
      <c r="B56" s="4"/>
      <c r="C56" s="6" t="s">
        <v>169</v>
      </c>
      <c r="D56" s="10">
        <v>3398000</v>
      </c>
      <c r="E56" s="471"/>
      <c r="F56" s="10"/>
    </row>
    <row r="57" spans="1:9" x14ac:dyDescent="0.3">
      <c r="A57" s="119">
        <v>51</v>
      </c>
      <c r="B57" s="4"/>
      <c r="C57" s="139" t="s">
        <v>222</v>
      </c>
      <c r="D57" s="10">
        <v>360000</v>
      </c>
      <c r="E57" s="471"/>
      <c r="F57" s="10"/>
    </row>
    <row r="58" spans="1:9" x14ac:dyDescent="0.3">
      <c r="A58" s="119">
        <v>52</v>
      </c>
      <c r="B58" s="4"/>
      <c r="C58" s="139" t="s">
        <v>223</v>
      </c>
      <c r="D58" s="10">
        <v>0</v>
      </c>
      <c r="E58" s="471"/>
      <c r="F58" s="10"/>
    </row>
    <row r="59" spans="1:9" x14ac:dyDescent="0.3">
      <c r="A59" s="119">
        <v>53</v>
      </c>
      <c r="B59" s="4"/>
      <c r="C59" s="139" t="s">
        <v>224</v>
      </c>
      <c r="D59" s="10">
        <v>500000</v>
      </c>
      <c r="E59" s="471"/>
      <c r="F59" s="10"/>
    </row>
    <row r="60" spans="1:9" ht="16.2" x14ac:dyDescent="0.35">
      <c r="A60" s="119">
        <v>54</v>
      </c>
      <c r="B60" s="4" t="s">
        <v>176</v>
      </c>
      <c r="C60" s="17" t="s">
        <v>170</v>
      </c>
      <c r="D60" s="22">
        <f>SUM(D61:D63)</f>
        <v>25000000</v>
      </c>
      <c r="E60" s="470"/>
      <c r="F60" s="22"/>
      <c r="I60" s="108"/>
    </row>
    <row r="61" spans="1:9" x14ac:dyDescent="0.3">
      <c r="A61" s="119">
        <v>55</v>
      </c>
      <c r="B61" s="4"/>
      <c r="C61" s="6" t="s">
        <v>171</v>
      </c>
      <c r="D61" s="9">
        <v>12000000</v>
      </c>
      <c r="E61" s="474"/>
      <c r="F61" s="9"/>
      <c r="I61" s="484"/>
    </row>
    <row r="62" spans="1:9" x14ac:dyDescent="0.3">
      <c r="A62" s="119">
        <v>56</v>
      </c>
      <c r="B62" s="4"/>
      <c r="C62" s="6" t="s">
        <v>172</v>
      </c>
      <c r="D62" s="9">
        <v>11000000</v>
      </c>
      <c r="E62" s="474"/>
      <c r="F62" s="9"/>
      <c r="I62" s="484"/>
    </row>
    <row r="63" spans="1:9" x14ac:dyDescent="0.3">
      <c r="A63" s="119">
        <v>57</v>
      </c>
      <c r="B63" s="4"/>
      <c r="C63" s="6" t="s">
        <v>173</v>
      </c>
      <c r="D63" s="9">
        <v>2000000</v>
      </c>
      <c r="E63" s="474"/>
      <c r="F63" s="9"/>
      <c r="I63" s="484"/>
    </row>
    <row r="64" spans="1:9" ht="16.2" x14ac:dyDescent="0.35">
      <c r="A64" s="119">
        <v>58</v>
      </c>
      <c r="B64" s="4" t="s">
        <v>7</v>
      </c>
      <c r="C64" s="17" t="s">
        <v>174</v>
      </c>
      <c r="D64" s="433">
        <v>13883000</v>
      </c>
      <c r="E64" s="470"/>
      <c r="F64" s="22"/>
      <c r="I64" s="484"/>
    </row>
    <row r="65" spans="1:9" x14ac:dyDescent="0.3">
      <c r="A65" s="119">
        <v>59</v>
      </c>
      <c r="B65" s="4" t="s">
        <v>10</v>
      </c>
      <c r="C65" s="4" t="s">
        <v>402</v>
      </c>
      <c r="D65" s="11">
        <f>D66+D80</f>
        <v>187224000</v>
      </c>
      <c r="E65" s="472"/>
      <c r="F65" s="11"/>
      <c r="I65" s="484"/>
    </row>
    <row r="66" spans="1:9" x14ac:dyDescent="0.3">
      <c r="A66" s="119">
        <v>60</v>
      </c>
      <c r="B66" s="4" t="s">
        <v>177</v>
      </c>
      <c r="C66" s="4" t="s">
        <v>377</v>
      </c>
      <c r="D66" s="11">
        <f>D67+D68+D69+D77</f>
        <v>141000000</v>
      </c>
      <c r="E66" s="472"/>
      <c r="F66" s="11"/>
      <c r="I66" s="108"/>
    </row>
    <row r="67" spans="1:9" ht="15.75" customHeight="1" x14ac:dyDescent="0.35">
      <c r="A67" s="119">
        <v>61</v>
      </c>
      <c r="B67" s="4" t="s">
        <v>191</v>
      </c>
      <c r="C67" s="17" t="s">
        <v>19</v>
      </c>
      <c r="D67" s="433">
        <v>16165000</v>
      </c>
      <c r="E67" s="471"/>
      <c r="F67" s="10"/>
      <c r="I67" s="484"/>
    </row>
    <row r="68" spans="1:9" ht="16.5" customHeight="1" x14ac:dyDescent="0.35">
      <c r="A68" s="119">
        <v>62</v>
      </c>
      <c r="B68" s="4" t="s">
        <v>188</v>
      </c>
      <c r="C68" s="17" t="s">
        <v>20</v>
      </c>
      <c r="D68" s="22">
        <v>3855000</v>
      </c>
      <c r="E68" s="471"/>
      <c r="F68" s="10"/>
      <c r="I68" s="108"/>
    </row>
    <row r="69" spans="1:9" s="135" customFormat="1" ht="16.5" customHeight="1" x14ac:dyDescent="0.35">
      <c r="A69" s="122">
        <v>63</v>
      </c>
      <c r="B69" s="4" t="s">
        <v>189</v>
      </c>
      <c r="C69" s="17" t="s">
        <v>21</v>
      </c>
      <c r="D69" s="22">
        <f>SUM(D70:D76)</f>
        <v>120830000</v>
      </c>
      <c r="E69" s="470"/>
      <c r="F69" s="22"/>
      <c r="I69" s="108"/>
    </row>
    <row r="70" spans="1:9" x14ac:dyDescent="0.3">
      <c r="A70" s="119">
        <v>64</v>
      </c>
      <c r="B70" s="4"/>
      <c r="C70" s="6" t="s">
        <v>179</v>
      </c>
      <c r="D70" s="10">
        <v>22805000</v>
      </c>
      <c r="E70" s="471"/>
      <c r="F70" s="10"/>
      <c r="I70" s="108"/>
    </row>
    <row r="71" spans="1:9" x14ac:dyDescent="0.3">
      <c r="A71" s="119">
        <v>65</v>
      </c>
      <c r="B71" s="4"/>
      <c r="C71" s="6" t="s">
        <v>358</v>
      </c>
      <c r="D71" s="10">
        <v>0</v>
      </c>
      <c r="E71" s="471"/>
      <c r="F71" s="10"/>
    </row>
    <row r="72" spans="1:9" x14ac:dyDescent="0.3">
      <c r="A72" s="119">
        <v>66</v>
      </c>
      <c r="B72" s="4"/>
      <c r="C72" s="6" t="s">
        <v>227</v>
      </c>
      <c r="D72" s="10">
        <v>4345000</v>
      </c>
      <c r="E72" s="471"/>
      <c r="F72" s="10"/>
    </row>
    <row r="73" spans="1:9" x14ac:dyDescent="0.3">
      <c r="A73" s="119">
        <v>67</v>
      </c>
      <c r="B73" s="4"/>
      <c r="C73" s="6" t="s">
        <v>228</v>
      </c>
      <c r="D73" s="114">
        <v>4710000</v>
      </c>
      <c r="E73" s="471"/>
      <c r="F73" s="10"/>
    </row>
    <row r="74" spans="1:9" x14ac:dyDescent="0.3">
      <c r="A74" s="119">
        <v>68</v>
      </c>
      <c r="B74" s="4"/>
      <c r="C74" s="6" t="s">
        <v>231</v>
      </c>
      <c r="D74" s="10">
        <v>225000</v>
      </c>
      <c r="E74" s="471"/>
      <c r="F74" s="10"/>
    </row>
    <row r="75" spans="1:9" x14ac:dyDescent="0.3">
      <c r="A75" s="119">
        <v>69</v>
      </c>
      <c r="B75" s="4"/>
      <c r="C75" s="6" t="s">
        <v>180</v>
      </c>
      <c r="D75" s="10">
        <v>17160000</v>
      </c>
      <c r="E75" s="471"/>
      <c r="F75" s="10"/>
    </row>
    <row r="76" spans="1:9" x14ac:dyDescent="0.3">
      <c r="A76" s="119">
        <v>70</v>
      </c>
      <c r="B76" s="4"/>
      <c r="C76" s="6" t="s">
        <v>181</v>
      </c>
      <c r="D76" s="114">
        <v>71585000</v>
      </c>
      <c r="E76" s="471"/>
      <c r="F76" s="10"/>
    </row>
    <row r="77" spans="1:9" s="135" customFormat="1" ht="16.5" customHeight="1" x14ac:dyDescent="0.3">
      <c r="A77" s="122">
        <v>71</v>
      </c>
      <c r="B77" s="4" t="s">
        <v>190</v>
      </c>
      <c r="C77" s="17" t="s">
        <v>182</v>
      </c>
      <c r="D77" s="18">
        <v>150000</v>
      </c>
      <c r="E77" s="473"/>
      <c r="F77" s="18"/>
    </row>
    <row r="78" spans="1:9" x14ac:dyDescent="0.3">
      <c r="A78" s="119">
        <v>72</v>
      </c>
      <c r="B78" s="4"/>
      <c r="C78" s="6" t="s">
        <v>183</v>
      </c>
      <c r="D78" s="9">
        <v>100000</v>
      </c>
      <c r="E78" s="474"/>
      <c r="F78" s="9"/>
    </row>
    <row r="79" spans="1:9" x14ac:dyDescent="0.3">
      <c r="A79" s="119">
        <v>73</v>
      </c>
      <c r="B79" s="4"/>
      <c r="C79" s="6" t="s">
        <v>184</v>
      </c>
      <c r="D79" s="10">
        <v>50000</v>
      </c>
      <c r="E79" s="471"/>
      <c r="F79" s="10"/>
    </row>
    <row r="80" spans="1:9" s="135" customFormat="1" ht="18" customHeight="1" x14ac:dyDescent="0.3">
      <c r="A80" s="122">
        <v>74</v>
      </c>
      <c r="B80" s="4" t="s">
        <v>178</v>
      </c>
      <c r="C80" s="4" t="s">
        <v>185</v>
      </c>
      <c r="D80" s="18">
        <f>SUM(D81:D84)</f>
        <v>46224000</v>
      </c>
      <c r="E80" s="473"/>
      <c r="F80" s="18"/>
    </row>
    <row r="81" spans="1:9" x14ac:dyDescent="0.3">
      <c r="A81" s="119">
        <v>75</v>
      </c>
      <c r="B81" s="4"/>
      <c r="C81" s="6" t="s">
        <v>186</v>
      </c>
      <c r="D81" s="9">
        <v>29269000</v>
      </c>
      <c r="E81" s="474"/>
      <c r="F81" s="9"/>
    </row>
    <row r="82" spans="1:9" x14ac:dyDescent="0.3">
      <c r="A82" s="119">
        <v>76</v>
      </c>
      <c r="B82" s="4"/>
      <c r="C82" s="6" t="s">
        <v>229</v>
      </c>
      <c r="D82" s="9">
        <v>15000000</v>
      </c>
      <c r="E82" s="474"/>
      <c r="F82" s="9"/>
    </row>
    <row r="83" spans="1:9" x14ac:dyDescent="0.3">
      <c r="A83" s="119">
        <v>77</v>
      </c>
      <c r="B83" s="4"/>
      <c r="C83" s="6" t="s">
        <v>501</v>
      </c>
      <c r="D83" s="9">
        <v>280000</v>
      </c>
      <c r="E83" s="474"/>
      <c r="F83" s="9"/>
    </row>
    <row r="84" spans="1:9" x14ac:dyDescent="0.3">
      <c r="A84" s="119">
        <v>78</v>
      </c>
      <c r="B84" s="4"/>
      <c r="C84" s="6" t="s">
        <v>187</v>
      </c>
      <c r="D84" s="9">
        <v>1675000</v>
      </c>
      <c r="E84" s="474"/>
      <c r="F84" s="9"/>
    </row>
    <row r="85" spans="1:9" x14ac:dyDescent="0.3">
      <c r="A85" s="119">
        <v>79</v>
      </c>
      <c r="B85" s="4" t="s">
        <v>401</v>
      </c>
      <c r="C85" s="4" t="s">
        <v>192</v>
      </c>
      <c r="D85" s="131">
        <f>D87</f>
        <v>2400000</v>
      </c>
      <c r="E85" s="475"/>
      <c r="F85" s="131"/>
    </row>
    <row r="86" spans="1:9" x14ac:dyDescent="0.3">
      <c r="A86" s="119">
        <v>80</v>
      </c>
      <c r="B86" s="4"/>
      <c r="C86" s="6" t="s">
        <v>230</v>
      </c>
      <c r="D86" s="9">
        <v>0</v>
      </c>
      <c r="E86" s="474"/>
      <c r="F86" s="9"/>
    </row>
    <row r="87" spans="1:9" ht="18" customHeight="1" x14ac:dyDescent="0.3">
      <c r="A87" s="119">
        <v>81</v>
      </c>
      <c r="B87" s="4"/>
      <c r="C87" s="6" t="s">
        <v>347</v>
      </c>
      <c r="D87" s="10">
        <v>2400000</v>
      </c>
      <c r="E87" s="471"/>
      <c r="F87" s="10"/>
    </row>
    <row r="88" spans="1:9" x14ac:dyDescent="0.3">
      <c r="A88" s="119">
        <v>82</v>
      </c>
      <c r="B88" s="4" t="s">
        <v>22</v>
      </c>
      <c r="C88" s="4" t="s">
        <v>193</v>
      </c>
      <c r="D88" s="131">
        <f>SUM(D91:D92)</f>
        <v>56270878</v>
      </c>
      <c r="E88" s="475"/>
      <c r="F88" s="131"/>
    </row>
    <row r="89" spans="1:9" x14ac:dyDescent="0.3">
      <c r="A89" s="119">
        <v>83</v>
      </c>
      <c r="B89" s="4"/>
      <c r="C89" s="6" t="s">
        <v>344</v>
      </c>
      <c r="D89" s="10">
        <v>0</v>
      </c>
      <c r="E89" s="471"/>
      <c r="F89" s="10"/>
    </row>
    <row r="90" spans="1:9" x14ac:dyDescent="0.3">
      <c r="A90" s="119">
        <v>84</v>
      </c>
      <c r="B90" s="4"/>
      <c r="C90" s="6" t="s">
        <v>507</v>
      </c>
      <c r="D90" s="10">
        <v>0</v>
      </c>
      <c r="E90" s="471"/>
      <c r="F90" s="10"/>
    </row>
    <row r="91" spans="1:9" x14ac:dyDescent="0.3">
      <c r="A91" s="119">
        <v>85</v>
      </c>
      <c r="B91" s="4"/>
      <c r="C91" s="6" t="s">
        <v>194</v>
      </c>
      <c r="D91" s="10">
        <v>55755878</v>
      </c>
      <c r="E91" s="471"/>
      <c r="F91" s="10"/>
    </row>
    <row r="92" spans="1:9" x14ac:dyDescent="0.3">
      <c r="A92" s="119">
        <v>86</v>
      </c>
      <c r="B92" s="4"/>
      <c r="C92" s="6" t="s">
        <v>195</v>
      </c>
      <c r="D92" s="10">
        <v>515000</v>
      </c>
      <c r="E92" s="471"/>
      <c r="F92" s="10"/>
    </row>
    <row r="93" spans="1:9" x14ac:dyDescent="0.3">
      <c r="A93" s="119">
        <v>87</v>
      </c>
      <c r="B93" s="4"/>
      <c r="C93" s="6" t="s">
        <v>348</v>
      </c>
      <c r="D93" s="10">
        <v>0</v>
      </c>
      <c r="E93" s="471"/>
      <c r="F93" s="10"/>
    </row>
    <row r="94" spans="1:9" x14ac:dyDescent="0.3">
      <c r="A94" s="119">
        <v>88</v>
      </c>
      <c r="B94" s="4" t="s">
        <v>23</v>
      </c>
      <c r="C94" s="4" t="s">
        <v>196</v>
      </c>
      <c r="D94" s="11">
        <v>297245042</v>
      </c>
      <c r="E94" s="472"/>
      <c r="F94" s="11"/>
      <c r="I94" s="30"/>
    </row>
    <row r="95" spans="1:9" ht="16.2" x14ac:dyDescent="0.3">
      <c r="A95" s="119">
        <v>89</v>
      </c>
      <c r="B95" s="356"/>
      <c r="C95" s="15" t="s">
        <v>263</v>
      </c>
      <c r="D95" s="16">
        <f>D50+D64+D65+D85+D88+D94</f>
        <v>666365170</v>
      </c>
      <c r="E95" s="481"/>
      <c r="F95" s="16"/>
    </row>
    <row r="96" spans="1:9" ht="16.2" x14ac:dyDescent="0.3">
      <c r="A96" s="108">
        <v>90</v>
      </c>
      <c r="B96" s="204"/>
      <c r="C96" s="140"/>
      <c r="D96" s="141"/>
      <c r="E96" s="141"/>
      <c r="F96" s="18"/>
    </row>
    <row r="97" spans="1:6" x14ac:dyDescent="0.3">
      <c r="A97" s="119">
        <v>91</v>
      </c>
      <c r="B97" s="4" t="s">
        <v>59</v>
      </c>
      <c r="C97" s="7" t="s">
        <v>24</v>
      </c>
      <c r="D97" s="11"/>
      <c r="E97" s="472"/>
      <c r="F97" s="11"/>
    </row>
    <row r="98" spans="1:6" x14ac:dyDescent="0.3">
      <c r="A98" s="119">
        <v>92</v>
      </c>
      <c r="B98" s="4" t="s">
        <v>9</v>
      </c>
      <c r="C98" s="6" t="s">
        <v>25</v>
      </c>
      <c r="D98" s="114">
        <v>100319029</v>
      </c>
      <c r="E98" s="471"/>
      <c r="F98" s="10"/>
    </row>
    <row r="99" spans="1:6" x14ac:dyDescent="0.3">
      <c r="A99" s="119">
        <v>93</v>
      </c>
      <c r="B99" s="4" t="s">
        <v>7</v>
      </c>
      <c r="C99" s="6" t="s">
        <v>26</v>
      </c>
      <c r="D99" s="10">
        <v>27350000</v>
      </c>
      <c r="E99" s="471"/>
      <c r="F99" s="10"/>
    </row>
    <row r="100" spans="1:6" ht="16.5" customHeight="1" x14ac:dyDescent="0.3">
      <c r="A100" s="119">
        <v>94</v>
      </c>
      <c r="B100" s="4" t="s">
        <v>10</v>
      </c>
      <c r="C100" s="6" t="s">
        <v>197</v>
      </c>
      <c r="D100" s="9">
        <v>500000</v>
      </c>
      <c r="E100" s="474"/>
      <c r="F100" s="9"/>
    </row>
    <row r="101" spans="1:6" ht="15.75" customHeight="1" x14ac:dyDescent="0.3">
      <c r="A101" s="119">
        <v>95</v>
      </c>
      <c r="B101" s="4" t="s">
        <v>22</v>
      </c>
      <c r="C101" s="6" t="s">
        <v>373</v>
      </c>
      <c r="D101" s="9">
        <v>0</v>
      </c>
      <c r="E101" s="474"/>
      <c r="F101" s="9"/>
    </row>
    <row r="102" spans="1:6" x14ac:dyDescent="0.3">
      <c r="A102" s="119">
        <v>96</v>
      </c>
      <c r="B102" s="25"/>
      <c r="C102" s="25" t="s">
        <v>264</v>
      </c>
      <c r="D102" s="137">
        <f>SUM(D98:D101)</f>
        <v>128169029</v>
      </c>
      <c r="E102" s="476"/>
      <c r="F102" s="137"/>
    </row>
    <row r="103" spans="1:6" x14ac:dyDescent="0.3">
      <c r="A103" s="119">
        <v>97</v>
      </c>
      <c r="B103" s="25"/>
      <c r="C103" s="25" t="s">
        <v>271</v>
      </c>
      <c r="D103" s="137">
        <f>D95+D102</f>
        <v>794534199</v>
      </c>
      <c r="E103" s="476"/>
      <c r="F103" s="137"/>
    </row>
    <row r="104" spans="1:6" ht="16.2" x14ac:dyDescent="0.3">
      <c r="A104" s="119">
        <v>98</v>
      </c>
      <c r="B104" s="4" t="s">
        <v>27</v>
      </c>
      <c r="C104" s="7" t="s">
        <v>28</v>
      </c>
      <c r="D104" s="18">
        <v>1339312</v>
      </c>
      <c r="E104" s="473"/>
      <c r="F104" s="18"/>
    </row>
    <row r="105" spans="1:6" x14ac:dyDescent="0.3">
      <c r="A105" s="119">
        <v>99</v>
      </c>
      <c r="B105" s="107" t="s">
        <v>9</v>
      </c>
      <c r="C105" s="4" t="s">
        <v>199</v>
      </c>
      <c r="D105" s="11">
        <v>0</v>
      </c>
      <c r="E105" s="472"/>
      <c r="F105" s="11"/>
    </row>
    <row r="106" spans="1:6" ht="18" customHeight="1" x14ac:dyDescent="0.3">
      <c r="A106" s="119">
        <v>100</v>
      </c>
      <c r="B106" s="107" t="s">
        <v>7</v>
      </c>
      <c r="C106" s="4" t="s">
        <v>349</v>
      </c>
      <c r="D106" s="11">
        <v>1339312</v>
      </c>
      <c r="E106" s="472"/>
      <c r="F106" s="11"/>
    </row>
    <row r="107" spans="1:6" ht="18" customHeight="1" x14ac:dyDescent="0.3">
      <c r="A107" s="119">
        <v>101</v>
      </c>
      <c r="B107" s="107" t="s">
        <v>38</v>
      </c>
      <c r="C107" s="4" t="s">
        <v>502</v>
      </c>
      <c r="D107" s="11">
        <v>0</v>
      </c>
      <c r="E107" s="472"/>
      <c r="F107" s="11"/>
    </row>
    <row r="108" spans="1:6" ht="18" customHeight="1" x14ac:dyDescent="0.3">
      <c r="A108" s="119">
        <v>102</v>
      </c>
      <c r="B108" s="346" t="s">
        <v>39</v>
      </c>
      <c r="C108" s="4" t="s">
        <v>391</v>
      </c>
      <c r="D108" s="11">
        <v>0</v>
      </c>
      <c r="E108" s="472"/>
      <c r="F108" s="11"/>
    </row>
    <row r="109" spans="1:6" ht="15" customHeight="1" x14ac:dyDescent="0.3">
      <c r="A109" s="119">
        <v>103</v>
      </c>
      <c r="B109" s="357"/>
      <c r="C109" s="314" t="s">
        <v>29</v>
      </c>
      <c r="D109" s="315">
        <f>D103+D104</f>
        <v>795873511</v>
      </c>
      <c r="E109" s="482"/>
      <c r="F109" s="315"/>
    </row>
  </sheetData>
  <mergeCells count="6">
    <mergeCell ref="A6:A7"/>
    <mergeCell ref="C6:C7"/>
    <mergeCell ref="B6:B7"/>
    <mergeCell ref="B1:E1"/>
    <mergeCell ref="B2:E2"/>
    <mergeCell ref="B3:E3"/>
  </mergeCells>
  <pageMargins left="0.59055118110236227" right="0.59055118110236227" top="0.59055118110236227" bottom="0.59055118110236227" header="0.31496062992125984" footer="0.31496062992125984"/>
  <pageSetup paperSize="9" scale="76" orientation="landscape" r:id="rId1"/>
  <rowBreaks count="1" manualBreakCount="1">
    <brk id="6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</sheetPr>
  <dimension ref="A1:F28"/>
  <sheetViews>
    <sheetView workbookViewId="0">
      <selection activeCell="A2" sqref="A2:E2"/>
    </sheetView>
  </sheetViews>
  <sheetFormatPr defaultColWidth="9.109375" defaultRowHeight="15.6" x14ac:dyDescent="0.3"/>
  <cols>
    <col min="1" max="1" width="4.44140625" style="108" customWidth="1"/>
    <col min="2" max="2" width="3.44140625" style="108" customWidth="1"/>
    <col min="3" max="3" width="80.6640625" style="108" customWidth="1"/>
    <col min="4" max="4" width="22.6640625" style="108" customWidth="1"/>
    <col min="5" max="5" width="26.109375" style="19" customWidth="1"/>
    <col min="6" max="6" width="14.5546875" style="129" customWidth="1"/>
    <col min="7" max="16384" width="9.109375" style="108"/>
  </cols>
  <sheetData>
    <row r="1" spans="1:6" x14ac:dyDescent="0.3">
      <c r="A1" s="528" t="s">
        <v>452</v>
      </c>
      <c r="B1" s="528"/>
      <c r="C1" s="528"/>
      <c r="D1" s="528"/>
      <c r="E1" s="528"/>
    </row>
    <row r="2" spans="1:6" x14ac:dyDescent="0.3">
      <c r="A2" s="503" t="s">
        <v>540</v>
      </c>
      <c r="B2" s="503"/>
      <c r="C2" s="503"/>
      <c r="D2" s="503"/>
      <c r="E2" s="503"/>
      <c r="F2" s="26"/>
    </row>
    <row r="3" spans="1:6" ht="16.5" customHeight="1" x14ac:dyDescent="0.3">
      <c r="A3" s="503" t="s">
        <v>524</v>
      </c>
      <c r="B3" s="503"/>
      <c r="C3" s="503"/>
      <c r="D3" s="503"/>
      <c r="E3" s="503"/>
      <c r="F3" s="108"/>
    </row>
    <row r="4" spans="1:6" ht="16.5" customHeight="1" x14ac:dyDescent="0.35">
      <c r="C4" s="168"/>
      <c r="E4" s="108"/>
      <c r="F4" s="108"/>
    </row>
    <row r="5" spans="1:6" ht="16.5" customHeight="1" x14ac:dyDescent="0.35">
      <c r="C5" s="168"/>
      <c r="E5" s="259" t="s">
        <v>306</v>
      </c>
      <c r="F5" s="108"/>
    </row>
    <row r="6" spans="1:6" ht="16.5" customHeight="1" x14ac:dyDescent="0.3">
      <c r="A6" s="163"/>
      <c r="B6" s="170" t="s">
        <v>312</v>
      </c>
      <c r="C6" s="162" t="s">
        <v>313</v>
      </c>
      <c r="D6" s="170" t="s">
        <v>314</v>
      </c>
      <c r="E6" s="170" t="s">
        <v>315</v>
      </c>
      <c r="F6" s="108"/>
    </row>
    <row r="7" spans="1:6" x14ac:dyDescent="0.3">
      <c r="A7" s="163">
        <v>1</v>
      </c>
      <c r="B7" s="261"/>
      <c r="C7" s="262" t="s">
        <v>130</v>
      </c>
      <c r="D7" s="263" t="s">
        <v>275</v>
      </c>
      <c r="E7" s="263" t="s">
        <v>395</v>
      </c>
      <c r="F7" s="108"/>
    </row>
    <row r="8" spans="1:6" x14ac:dyDescent="0.3">
      <c r="A8" s="163">
        <v>2</v>
      </c>
      <c r="B8" s="159"/>
      <c r="C8" s="110"/>
      <c r="D8" s="131"/>
      <c r="E8" s="264"/>
      <c r="F8" s="108"/>
    </row>
    <row r="9" spans="1:6" x14ac:dyDescent="0.3">
      <c r="A9" s="163">
        <v>3</v>
      </c>
      <c r="B9" s="112"/>
      <c r="C9" s="113" t="s">
        <v>450</v>
      </c>
      <c r="D9" s="114"/>
      <c r="E9" s="114"/>
      <c r="F9" s="108"/>
    </row>
    <row r="10" spans="1:6" x14ac:dyDescent="0.3">
      <c r="A10" s="163">
        <v>4</v>
      </c>
      <c r="B10" s="115"/>
      <c r="C10" s="116" t="s">
        <v>131</v>
      </c>
      <c r="D10" s="117">
        <v>15814565</v>
      </c>
      <c r="E10" s="117">
        <v>15814565</v>
      </c>
      <c r="F10" s="108"/>
    </row>
    <row r="11" spans="1:6" x14ac:dyDescent="0.3">
      <c r="A11" s="163">
        <v>5</v>
      </c>
      <c r="B11" s="119"/>
      <c r="C11" s="120" t="s">
        <v>132</v>
      </c>
      <c r="D11" s="114">
        <v>6600000</v>
      </c>
      <c r="E11" s="114">
        <v>6600000</v>
      </c>
      <c r="F11" s="108"/>
    </row>
    <row r="12" spans="1:6" x14ac:dyDescent="0.3">
      <c r="A12" s="163">
        <v>6</v>
      </c>
      <c r="B12" s="112"/>
      <c r="C12" s="121" t="s">
        <v>341</v>
      </c>
      <c r="D12" s="114">
        <v>0</v>
      </c>
      <c r="E12" s="114">
        <v>0</v>
      </c>
      <c r="F12" s="108"/>
    </row>
    <row r="13" spans="1:6" x14ac:dyDescent="0.3">
      <c r="A13" s="163">
        <v>7</v>
      </c>
      <c r="B13" s="112"/>
      <c r="C13" s="121" t="s">
        <v>393</v>
      </c>
      <c r="D13" s="114">
        <v>10200</v>
      </c>
      <c r="E13" s="114">
        <v>10200</v>
      </c>
      <c r="F13" s="108"/>
    </row>
    <row r="14" spans="1:6" x14ac:dyDescent="0.3">
      <c r="A14" s="163">
        <v>8</v>
      </c>
      <c r="B14" s="122" t="s">
        <v>2</v>
      </c>
      <c r="C14" s="123" t="s">
        <v>269</v>
      </c>
      <c r="D14" s="111">
        <f>SUM(D10:D13)</f>
        <v>22424765</v>
      </c>
      <c r="E14" s="111">
        <f>SUM(E10:E13)</f>
        <v>22424765</v>
      </c>
      <c r="F14" s="158"/>
    </row>
    <row r="15" spans="1:6" x14ac:dyDescent="0.3">
      <c r="A15" s="163">
        <v>9</v>
      </c>
      <c r="B15" s="119"/>
      <c r="C15" s="109" t="s">
        <v>134</v>
      </c>
      <c r="D15" s="10"/>
      <c r="E15" s="111"/>
      <c r="F15" s="108"/>
    </row>
    <row r="16" spans="1:6" x14ac:dyDescent="0.3">
      <c r="A16" s="163">
        <v>10</v>
      </c>
      <c r="B16" s="119"/>
      <c r="C16" s="113" t="s">
        <v>394</v>
      </c>
      <c r="D16" s="10">
        <v>0</v>
      </c>
      <c r="E16" s="114">
        <v>0</v>
      </c>
      <c r="F16" s="108"/>
    </row>
    <row r="17" spans="1:6" x14ac:dyDescent="0.3">
      <c r="A17" s="163">
        <v>11</v>
      </c>
      <c r="B17" s="119"/>
      <c r="C17" s="113" t="s">
        <v>365</v>
      </c>
      <c r="D17" s="10">
        <v>0</v>
      </c>
      <c r="E17" s="114">
        <v>0</v>
      </c>
      <c r="F17" s="108"/>
    </row>
    <row r="18" spans="1:6" x14ac:dyDescent="0.3">
      <c r="A18" s="163">
        <v>12</v>
      </c>
      <c r="B18" s="119"/>
      <c r="C18" s="121" t="s">
        <v>364</v>
      </c>
      <c r="D18" s="10">
        <v>0</v>
      </c>
      <c r="E18" s="114">
        <v>0</v>
      </c>
      <c r="F18" s="108"/>
    </row>
    <row r="19" spans="1:6" x14ac:dyDescent="0.3">
      <c r="A19" s="163">
        <v>13</v>
      </c>
      <c r="B19" s="119"/>
      <c r="C19" s="113" t="s">
        <v>135</v>
      </c>
      <c r="D19" s="10">
        <v>0</v>
      </c>
      <c r="E19" s="114">
        <v>0</v>
      </c>
      <c r="F19" s="108"/>
    </row>
    <row r="20" spans="1:6" ht="20.25" customHeight="1" x14ac:dyDescent="0.3">
      <c r="A20" s="289">
        <v>14</v>
      </c>
      <c r="B20" s="290" t="s">
        <v>14</v>
      </c>
      <c r="C20" s="4" t="s">
        <v>268</v>
      </c>
      <c r="D20" s="131">
        <f>SUM(D16:D19)</f>
        <v>0</v>
      </c>
      <c r="E20" s="131">
        <f>SUM(E16:E19)</f>
        <v>0</v>
      </c>
      <c r="F20" s="108"/>
    </row>
    <row r="21" spans="1:6" x14ac:dyDescent="0.3">
      <c r="A21" s="163">
        <v>15</v>
      </c>
      <c r="B21" s="119"/>
      <c r="C21" s="125" t="s">
        <v>451</v>
      </c>
      <c r="D21" s="10">
        <v>6818521</v>
      </c>
      <c r="E21" s="128">
        <v>6818521</v>
      </c>
      <c r="F21" s="108"/>
    </row>
    <row r="22" spans="1:6" x14ac:dyDescent="0.3">
      <c r="A22" s="163">
        <v>16</v>
      </c>
      <c r="B22" s="112"/>
      <c r="C22" s="121" t="s">
        <v>133</v>
      </c>
      <c r="D22" s="114">
        <v>2385000</v>
      </c>
      <c r="E22" s="114">
        <v>2385000</v>
      </c>
      <c r="F22" s="108"/>
    </row>
    <row r="23" spans="1:6" x14ac:dyDescent="0.3">
      <c r="A23" s="163">
        <v>17</v>
      </c>
      <c r="B23" s="126" t="s">
        <v>119</v>
      </c>
      <c r="C23" s="127" t="s">
        <v>136</v>
      </c>
      <c r="D23" s="118">
        <f>SUM(D21:D22)</f>
        <v>9203521</v>
      </c>
      <c r="E23" s="124">
        <f>SUM(E21:E22)</f>
        <v>9203521</v>
      </c>
      <c r="F23" s="108"/>
    </row>
    <row r="24" spans="1:6" x14ac:dyDescent="0.3">
      <c r="A24" s="163">
        <v>18</v>
      </c>
      <c r="B24" s="119"/>
      <c r="C24" s="113" t="s">
        <v>267</v>
      </c>
      <c r="D24" s="128">
        <v>2270000</v>
      </c>
      <c r="E24" s="128">
        <v>2270000</v>
      </c>
      <c r="F24" s="108"/>
    </row>
    <row r="25" spans="1:6" x14ac:dyDescent="0.3">
      <c r="A25" s="163">
        <v>19</v>
      </c>
      <c r="B25" s="291" t="s">
        <v>120</v>
      </c>
      <c r="C25" s="123" t="s">
        <v>137</v>
      </c>
      <c r="D25" s="131">
        <f>D24</f>
        <v>2270000</v>
      </c>
      <c r="E25" s="131">
        <f>E24</f>
        <v>2270000</v>
      </c>
      <c r="F25" s="108"/>
    </row>
    <row r="26" spans="1:6" x14ac:dyDescent="0.3">
      <c r="A26" s="163">
        <v>20</v>
      </c>
      <c r="B26" s="486"/>
      <c r="C26" s="121" t="s">
        <v>537</v>
      </c>
      <c r="D26" s="10">
        <v>0</v>
      </c>
      <c r="E26" s="10">
        <v>0</v>
      </c>
      <c r="F26" s="108"/>
    </row>
    <row r="27" spans="1:6" x14ac:dyDescent="0.3">
      <c r="A27" s="163">
        <v>21</v>
      </c>
      <c r="B27" s="291" t="s">
        <v>121</v>
      </c>
      <c r="C27" s="4" t="s">
        <v>503</v>
      </c>
      <c r="D27" s="131">
        <v>3192196</v>
      </c>
      <c r="E27" s="131">
        <v>3192196</v>
      </c>
      <c r="F27" s="108"/>
    </row>
    <row r="28" spans="1:6" x14ac:dyDescent="0.3">
      <c r="A28" s="163">
        <v>22</v>
      </c>
      <c r="B28" s="119"/>
      <c r="C28" s="122" t="s">
        <v>138</v>
      </c>
      <c r="D28" s="131">
        <f>D14+D23+D25+D27</f>
        <v>37090482</v>
      </c>
      <c r="E28" s="111">
        <f>SUM(E14,E20,E23,E25,E27)</f>
        <v>37090482</v>
      </c>
      <c r="F28" s="108"/>
    </row>
  </sheetData>
  <mergeCells count="3">
    <mergeCell ref="A1:E1"/>
    <mergeCell ref="A2:E2"/>
    <mergeCell ref="A3:E3"/>
  </mergeCells>
  <pageMargins left="0.19685039370078741" right="0.19685039370078741" top="0.59055118110236227" bottom="0.59055118110236227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</sheetPr>
  <dimension ref="A1:C29"/>
  <sheetViews>
    <sheetView workbookViewId="0">
      <selection activeCell="A2" sqref="A2:B2"/>
    </sheetView>
  </sheetViews>
  <sheetFormatPr defaultRowHeight="15.6" x14ac:dyDescent="0.3"/>
  <cols>
    <col min="1" max="1" width="4.88671875" style="108" customWidth="1"/>
    <col min="2" max="2" width="62.6640625" style="108" customWidth="1"/>
    <col min="3" max="3" width="14.33203125" customWidth="1"/>
  </cols>
  <sheetData>
    <row r="1" spans="1:3" x14ac:dyDescent="0.3">
      <c r="A1" s="529" t="s">
        <v>467</v>
      </c>
      <c r="B1" s="529"/>
    </row>
    <row r="2" spans="1:3" x14ac:dyDescent="0.3">
      <c r="A2" s="530" t="s">
        <v>540</v>
      </c>
      <c r="B2" s="530"/>
    </row>
    <row r="3" spans="1:3" x14ac:dyDescent="0.3">
      <c r="A3" s="503" t="s">
        <v>520</v>
      </c>
      <c r="B3" s="503"/>
    </row>
    <row r="4" spans="1:3" x14ac:dyDescent="0.3">
      <c r="B4" s="164"/>
    </row>
    <row r="5" spans="1:3" x14ac:dyDescent="0.3">
      <c r="B5" s="164"/>
    </row>
    <row r="6" spans="1:3" s="169" customFormat="1" ht="15" thickBot="1" x14ac:dyDescent="0.35">
      <c r="A6"/>
      <c r="B6" s="422" t="s">
        <v>453</v>
      </c>
      <c r="C6"/>
    </row>
    <row r="7" spans="1:3" ht="27.6" x14ac:dyDescent="0.3">
      <c r="A7" s="405"/>
      <c r="B7" s="406" t="s">
        <v>1</v>
      </c>
      <c r="C7" s="407" t="s">
        <v>521</v>
      </c>
    </row>
    <row r="8" spans="1:3" ht="15" thickBot="1" x14ac:dyDescent="0.35">
      <c r="A8" s="408" t="s">
        <v>425</v>
      </c>
      <c r="B8" s="409" t="s">
        <v>426</v>
      </c>
      <c r="C8" s="410" t="s">
        <v>427</v>
      </c>
    </row>
    <row r="9" spans="1:3" ht="15" thickBot="1" x14ac:dyDescent="0.35">
      <c r="A9" s="411"/>
      <c r="B9" s="412" t="s">
        <v>454</v>
      </c>
      <c r="C9" s="413">
        <v>53038878</v>
      </c>
    </row>
    <row r="10" spans="1:3" ht="15" thickBot="1" x14ac:dyDescent="0.35">
      <c r="A10" s="411"/>
      <c r="B10" s="414" t="s">
        <v>455</v>
      </c>
      <c r="C10" s="413">
        <v>478000</v>
      </c>
    </row>
    <row r="11" spans="1:3" ht="15" thickBot="1" x14ac:dyDescent="0.35">
      <c r="A11" s="411"/>
      <c r="B11" s="414" t="s">
        <v>456</v>
      </c>
      <c r="C11" s="413">
        <v>0</v>
      </c>
    </row>
    <row r="12" spans="1:3" ht="28.2" thickBot="1" x14ac:dyDescent="0.35">
      <c r="A12" s="411"/>
      <c r="B12" s="415" t="s">
        <v>476</v>
      </c>
      <c r="C12" s="413">
        <v>481000</v>
      </c>
    </row>
    <row r="13" spans="1:3" ht="15" thickBot="1" x14ac:dyDescent="0.35">
      <c r="A13" s="411"/>
      <c r="B13" s="414" t="s">
        <v>457</v>
      </c>
      <c r="C13" s="413">
        <v>0</v>
      </c>
    </row>
    <row r="14" spans="1:3" ht="15" thickBot="1" x14ac:dyDescent="0.35">
      <c r="A14" s="411"/>
      <c r="B14" s="414" t="s">
        <v>479</v>
      </c>
      <c r="C14" s="413">
        <v>1068000</v>
      </c>
    </row>
    <row r="15" spans="1:3" ht="15" thickBot="1" x14ac:dyDescent="0.35">
      <c r="A15" s="411"/>
      <c r="B15" s="414" t="s">
        <v>475</v>
      </c>
      <c r="C15" s="413">
        <v>690000</v>
      </c>
    </row>
    <row r="16" spans="1:3" ht="14.4" x14ac:dyDescent="0.3">
      <c r="A16" s="416" t="s">
        <v>2</v>
      </c>
      <c r="B16" s="417" t="s">
        <v>458</v>
      </c>
      <c r="C16" s="418">
        <f>SUM(C9:C15)</f>
        <v>55755878</v>
      </c>
    </row>
    <row r="17" spans="1:3" ht="14.4" x14ac:dyDescent="0.3">
      <c r="A17" s="416"/>
      <c r="B17" s="417" t="s">
        <v>459</v>
      </c>
      <c r="C17" s="435"/>
    </row>
    <row r="18" spans="1:3" ht="14.4" x14ac:dyDescent="0.3">
      <c r="A18" s="436"/>
      <c r="B18" s="437" t="s">
        <v>460</v>
      </c>
      <c r="C18" s="60">
        <v>150000</v>
      </c>
    </row>
    <row r="19" spans="1:3" ht="14.4" x14ac:dyDescent="0.3">
      <c r="A19" s="436"/>
      <c r="B19" s="437" t="s">
        <v>494</v>
      </c>
      <c r="C19" s="60">
        <v>0</v>
      </c>
    </row>
    <row r="20" spans="1:3" ht="14.4" x14ac:dyDescent="0.3">
      <c r="A20" s="436"/>
      <c r="B20" s="437" t="s">
        <v>495</v>
      </c>
      <c r="C20" s="60">
        <v>0</v>
      </c>
    </row>
    <row r="21" spans="1:3" ht="14.4" x14ac:dyDescent="0.3">
      <c r="A21" s="436"/>
      <c r="B21" s="437" t="s">
        <v>481</v>
      </c>
      <c r="C21" s="60">
        <v>0</v>
      </c>
    </row>
    <row r="22" spans="1:3" ht="14.4" x14ac:dyDescent="0.3">
      <c r="A22" s="436"/>
      <c r="B22" s="437" t="s">
        <v>480</v>
      </c>
      <c r="C22" s="60">
        <v>100000</v>
      </c>
    </row>
    <row r="23" spans="1:3" ht="14.4" x14ac:dyDescent="0.3">
      <c r="A23" s="436"/>
      <c r="B23" s="437" t="s">
        <v>461</v>
      </c>
      <c r="C23" s="60">
        <v>0</v>
      </c>
    </row>
    <row r="24" spans="1:3" ht="14.4" x14ac:dyDescent="0.3">
      <c r="A24" s="436"/>
      <c r="B24" s="21" t="s">
        <v>462</v>
      </c>
      <c r="C24" s="60">
        <v>0</v>
      </c>
    </row>
    <row r="25" spans="1:3" ht="14.4" x14ac:dyDescent="0.3">
      <c r="A25" s="436"/>
      <c r="B25" s="437" t="s">
        <v>463</v>
      </c>
      <c r="C25" s="60">
        <v>150000</v>
      </c>
    </row>
    <row r="26" spans="1:3" ht="14.4" x14ac:dyDescent="0.3">
      <c r="A26" s="436"/>
      <c r="B26" s="437" t="s">
        <v>464</v>
      </c>
      <c r="C26" s="60">
        <v>50000</v>
      </c>
    </row>
    <row r="27" spans="1:3" ht="14.4" x14ac:dyDescent="0.3">
      <c r="A27" s="436"/>
      <c r="B27" s="437" t="s">
        <v>482</v>
      </c>
      <c r="C27" s="60">
        <v>15000</v>
      </c>
    </row>
    <row r="28" spans="1:3" ht="14.4" x14ac:dyDescent="0.3">
      <c r="A28" s="436"/>
      <c r="B28" s="437" t="s">
        <v>465</v>
      </c>
      <c r="C28" s="60">
        <v>50000</v>
      </c>
    </row>
    <row r="29" spans="1:3" ht="15" thickBot="1" x14ac:dyDescent="0.35">
      <c r="A29" s="420" t="s">
        <v>14</v>
      </c>
      <c r="B29" s="419" t="s">
        <v>466</v>
      </c>
      <c r="C29" s="421">
        <f>SUM(C18:C28)</f>
        <v>515000</v>
      </c>
    </row>
  </sheetData>
  <mergeCells count="3">
    <mergeCell ref="A1:B1"/>
    <mergeCell ref="A2:B2"/>
    <mergeCell ref="A3:B3"/>
  </mergeCells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A1:I38"/>
  <sheetViews>
    <sheetView topLeftCell="A13" workbookViewId="0">
      <selection activeCell="A2" sqref="A2:I2"/>
    </sheetView>
  </sheetViews>
  <sheetFormatPr defaultRowHeight="14.4" x14ac:dyDescent="0.3"/>
  <cols>
    <col min="1" max="1" width="4.44140625" style="205" customWidth="1"/>
    <col min="2" max="2" width="9.6640625" style="205" customWidth="1"/>
    <col min="3" max="3" width="0.33203125" style="205" hidden="1" customWidth="1"/>
    <col min="4" max="6" width="9.109375" style="205"/>
    <col min="7" max="7" width="17.6640625" style="205" customWidth="1"/>
    <col min="8" max="8" width="14.5546875" style="205" bestFit="1" customWidth="1"/>
    <col min="9" max="9" width="13.88671875" style="205" customWidth="1"/>
  </cols>
  <sheetData>
    <row r="1" spans="1:9" x14ac:dyDescent="0.3">
      <c r="A1" s="534" t="s">
        <v>472</v>
      </c>
      <c r="B1" s="534"/>
      <c r="C1" s="534"/>
      <c r="D1" s="534"/>
      <c r="E1" s="534"/>
      <c r="F1" s="534"/>
      <c r="G1" s="534"/>
      <c r="H1" s="534"/>
      <c r="I1" s="534"/>
    </row>
    <row r="2" spans="1:9" x14ac:dyDescent="0.3">
      <c r="A2" s="535" t="s">
        <v>540</v>
      </c>
      <c r="B2" s="535"/>
      <c r="C2" s="535"/>
      <c r="D2" s="535"/>
      <c r="E2" s="535"/>
      <c r="F2" s="535"/>
      <c r="G2" s="535"/>
      <c r="H2" s="535"/>
      <c r="I2" s="535"/>
    </row>
    <row r="3" spans="1:9" s="169" customFormat="1" x14ac:dyDescent="0.3">
      <c r="A3" s="265"/>
      <c r="B3" s="265" t="s">
        <v>312</v>
      </c>
      <c r="C3" s="265"/>
      <c r="D3" s="531" t="s">
        <v>313</v>
      </c>
      <c r="E3" s="532"/>
      <c r="F3" s="532"/>
      <c r="G3" s="533"/>
      <c r="H3" s="265" t="s">
        <v>314</v>
      </c>
      <c r="I3" s="265" t="s">
        <v>315</v>
      </c>
    </row>
    <row r="4" spans="1:9" ht="15.75" customHeight="1" x14ac:dyDescent="0.3">
      <c r="A4" s="130">
        <v>1</v>
      </c>
      <c r="B4" s="536" t="s">
        <v>306</v>
      </c>
      <c r="C4" s="537"/>
      <c r="D4" s="537"/>
      <c r="E4" s="537"/>
      <c r="F4" s="537"/>
      <c r="G4" s="537"/>
      <c r="H4" s="537"/>
      <c r="I4" s="538"/>
    </row>
    <row r="5" spans="1:9" ht="37.5" customHeight="1" x14ac:dyDescent="0.3">
      <c r="A5" s="130">
        <v>2</v>
      </c>
      <c r="B5" s="539" t="s">
        <v>396</v>
      </c>
      <c r="C5" s="539"/>
      <c r="D5" s="540" t="s">
        <v>139</v>
      </c>
      <c r="E5" s="541"/>
      <c r="F5" s="541"/>
      <c r="G5" s="542"/>
      <c r="H5" s="21" t="s">
        <v>140</v>
      </c>
      <c r="I5" s="21" t="s">
        <v>141</v>
      </c>
    </row>
    <row r="6" spans="1:9" ht="27" customHeight="1" x14ac:dyDescent="0.3">
      <c r="A6" s="130">
        <v>3</v>
      </c>
      <c r="B6" s="543" t="s">
        <v>142</v>
      </c>
      <c r="C6" s="543"/>
      <c r="D6" s="544" t="s">
        <v>143</v>
      </c>
      <c r="E6" s="545"/>
      <c r="F6" s="545"/>
      <c r="G6" s="546"/>
      <c r="H6" s="306">
        <v>70322000</v>
      </c>
      <c r="I6" s="306">
        <v>16294000</v>
      </c>
    </row>
    <row r="7" spans="1:9" ht="17.25" customHeight="1" x14ac:dyDescent="0.3">
      <c r="A7" s="130">
        <v>4</v>
      </c>
      <c r="B7" s="543" t="s">
        <v>360</v>
      </c>
      <c r="C7" s="543"/>
      <c r="D7" s="547" t="s">
        <v>144</v>
      </c>
      <c r="E7" s="548"/>
      <c r="F7" s="548"/>
      <c r="G7" s="549"/>
      <c r="H7" s="306">
        <v>435000</v>
      </c>
      <c r="I7" s="306">
        <v>317000</v>
      </c>
    </row>
    <row r="8" spans="1:9" ht="29.25" customHeight="1" x14ac:dyDescent="0.3">
      <c r="A8" s="130">
        <v>5</v>
      </c>
      <c r="B8" s="543" t="s">
        <v>145</v>
      </c>
      <c r="C8" s="543"/>
      <c r="D8" s="544" t="s">
        <v>146</v>
      </c>
      <c r="E8" s="545"/>
      <c r="F8" s="545"/>
      <c r="G8" s="546"/>
      <c r="H8" s="306">
        <v>28630000</v>
      </c>
      <c r="I8" s="306">
        <v>2540000</v>
      </c>
    </row>
    <row r="9" spans="1:9" ht="15" customHeight="1" x14ac:dyDescent="0.3">
      <c r="A9" s="130">
        <v>6</v>
      </c>
      <c r="B9" s="543" t="s">
        <v>147</v>
      </c>
      <c r="C9" s="543"/>
      <c r="D9" s="547" t="s">
        <v>148</v>
      </c>
      <c r="E9" s="548"/>
      <c r="F9" s="548"/>
      <c r="G9" s="549"/>
      <c r="H9" s="306">
        <v>1339312</v>
      </c>
      <c r="I9" s="306">
        <v>37090482</v>
      </c>
    </row>
    <row r="10" spans="1:9" ht="15" customHeight="1" x14ac:dyDescent="0.3">
      <c r="A10" s="130">
        <v>7</v>
      </c>
      <c r="B10" s="543" t="s">
        <v>149</v>
      </c>
      <c r="C10" s="543"/>
      <c r="D10" s="547" t="s">
        <v>150</v>
      </c>
      <c r="E10" s="548"/>
      <c r="F10" s="548"/>
      <c r="G10" s="549"/>
      <c r="H10" s="306">
        <v>55755878</v>
      </c>
      <c r="I10" s="306">
        <v>0</v>
      </c>
    </row>
    <row r="11" spans="1:9" ht="15" customHeight="1" x14ac:dyDescent="0.3">
      <c r="A11" s="130">
        <v>8</v>
      </c>
      <c r="B11" s="543" t="s">
        <v>361</v>
      </c>
      <c r="C11" s="543"/>
      <c r="D11" s="547" t="s">
        <v>362</v>
      </c>
      <c r="E11" s="548"/>
      <c r="F11" s="548"/>
      <c r="G11" s="549"/>
      <c r="H11" s="306">
        <v>0</v>
      </c>
      <c r="I11" s="306">
        <v>0</v>
      </c>
    </row>
    <row r="12" spans="1:9" ht="15" customHeight="1" x14ac:dyDescent="0.3">
      <c r="A12" s="130">
        <v>9</v>
      </c>
      <c r="B12" s="543" t="s">
        <v>151</v>
      </c>
      <c r="C12" s="543"/>
      <c r="D12" s="547" t="s">
        <v>152</v>
      </c>
      <c r="E12" s="548"/>
      <c r="F12" s="548"/>
      <c r="G12" s="549"/>
      <c r="H12" s="306">
        <v>1580000</v>
      </c>
      <c r="I12" s="306">
        <v>0</v>
      </c>
    </row>
    <row r="13" spans="1:9" ht="15" customHeight="1" x14ac:dyDescent="0.3">
      <c r="A13" s="130">
        <v>10</v>
      </c>
      <c r="B13" s="342" t="s">
        <v>470</v>
      </c>
      <c r="C13" s="342"/>
      <c r="D13" s="343" t="s">
        <v>471</v>
      </c>
      <c r="E13" s="344"/>
      <c r="F13" s="344"/>
      <c r="G13" s="345"/>
      <c r="H13" s="306">
        <v>0</v>
      </c>
      <c r="I13" s="306">
        <v>7620000</v>
      </c>
    </row>
    <row r="14" spans="1:9" ht="15" customHeight="1" x14ac:dyDescent="0.3">
      <c r="A14" s="130">
        <v>11</v>
      </c>
      <c r="B14" s="342" t="s">
        <v>487</v>
      </c>
      <c r="C14" s="342"/>
      <c r="D14" s="343" t="s">
        <v>486</v>
      </c>
      <c r="E14" s="344"/>
      <c r="F14" s="344"/>
      <c r="G14" s="345"/>
      <c r="H14" s="306">
        <v>4550000</v>
      </c>
      <c r="I14" s="306">
        <v>0</v>
      </c>
    </row>
    <row r="15" spans="1:9" ht="15" customHeight="1" x14ac:dyDescent="0.3">
      <c r="A15" s="130">
        <v>12</v>
      </c>
      <c r="B15" s="543" t="s">
        <v>153</v>
      </c>
      <c r="C15" s="543"/>
      <c r="D15" s="547" t="s">
        <v>154</v>
      </c>
      <c r="E15" s="548"/>
      <c r="F15" s="548"/>
      <c r="G15" s="549"/>
      <c r="H15" s="306">
        <v>500000</v>
      </c>
      <c r="I15" s="306">
        <v>0</v>
      </c>
    </row>
    <row r="16" spans="1:9" ht="15" customHeight="1" x14ac:dyDescent="0.3">
      <c r="A16" s="130">
        <v>13</v>
      </c>
      <c r="B16" s="342" t="s">
        <v>488</v>
      </c>
      <c r="C16" s="342"/>
      <c r="D16" s="343" t="s">
        <v>483</v>
      </c>
      <c r="E16" s="344"/>
      <c r="F16" s="344"/>
      <c r="G16" s="345"/>
      <c r="H16" s="306">
        <v>98319029</v>
      </c>
      <c r="I16" s="306">
        <v>98319029</v>
      </c>
    </row>
    <row r="17" spans="1:9" ht="15" customHeight="1" x14ac:dyDescent="0.3">
      <c r="A17" s="130">
        <v>14</v>
      </c>
      <c r="B17" s="543" t="s">
        <v>155</v>
      </c>
      <c r="C17" s="543"/>
      <c r="D17" s="547" t="s">
        <v>156</v>
      </c>
      <c r="E17" s="548"/>
      <c r="F17" s="548"/>
      <c r="G17" s="549"/>
      <c r="H17" s="306">
        <v>14430000</v>
      </c>
      <c r="I17" s="306">
        <v>0</v>
      </c>
    </row>
    <row r="18" spans="1:9" ht="15" customHeight="1" x14ac:dyDescent="0.3">
      <c r="A18" s="130">
        <v>15</v>
      </c>
      <c r="B18" s="543" t="s">
        <v>157</v>
      </c>
      <c r="C18" s="543"/>
      <c r="D18" s="547" t="s">
        <v>158</v>
      </c>
      <c r="E18" s="548"/>
      <c r="F18" s="548"/>
      <c r="G18" s="549"/>
      <c r="H18" s="306">
        <v>61748250</v>
      </c>
      <c r="I18" s="306">
        <v>0</v>
      </c>
    </row>
    <row r="19" spans="1:9" ht="15" customHeight="1" x14ac:dyDescent="0.3">
      <c r="A19" s="130">
        <v>16</v>
      </c>
      <c r="B19" s="543" t="s">
        <v>159</v>
      </c>
      <c r="C19" s="543"/>
      <c r="D19" s="547" t="s">
        <v>160</v>
      </c>
      <c r="E19" s="548"/>
      <c r="F19" s="548"/>
      <c r="G19" s="549"/>
      <c r="H19" s="306">
        <v>32960000</v>
      </c>
      <c r="I19" s="306">
        <v>0</v>
      </c>
    </row>
    <row r="20" spans="1:9" ht="15" customHeight="1" x14ac:dyDescent="0.3">
      <c r="A20" s="130">
        <v>17</v>
      </c>
      <c r="B20" s="543" t="s">
        <v>161</v>
      </c>
      <c r="C20" s="543"/>
      <c r="D20" s="547" t="s">
        <v>162</v>
      </c>
      <c r="E20" s="548"/>
      <c r="F20" s="548"/>
      <c r="G20" s="549"/>
      <c r="H20" s="306">
        <v>1830000</v>
      </c>
      <c r="I20" s="306">
        <v>0</v>
      </c>
    </row>
    <row r="21" spans="1:9" ht="15" customHeight="1" x14ac:dyDescent="0.3">
      <c r="A21" s="130">
        <v>18</v>
      </c>
      <c r="B21" s="342" t="s">
        <v>163</v>
      </c>
      <c r="C21" s="342"/>
      <c r="D21" s="343" t="s">
        <v>164</v>
      </c>
      <c r="E21" s="344"/>
      <c r="F21" s="344"/>
      <c r="G21" s="345"/>
      <c r="H21" s="306">
        <v>83690000</v>
      </c>
      <c r="I21" s="306">
        <v>107950000</v>
      </c>
    </row>
    <row r="22" spans="1:9" ht="15" customHeight="1" x14ac:dyDescent="0.3">
      <c r="A22" s="130">
        <v>19</v>
      </c>
      <c r="B22" s="342" t="s">
        <v>165</v>
      </c>
      <c r="C22" s="342"/>
      <c r="D22" s="343" t="s">
        <v>166</v>
      </c>
      <c r="E22" s="344"/>
      <c r="F22" s="344"/>
      <c r="G22" s="345"/>
      <c r="H22" s="306">
        <v>330000</v>
      </c>
      <c r="I22" s="306">
        <v>0</v>
      </c>
    </row>
    <row r="23" spans="1:9" ht="15" customHeight="1" x14ac:dyDescent="0.3">
      <c r="A23" s="130">
        <v>20</v>
      </c>
      <c r="B23" s="342" t="s">
        <v>468</v>
      </c>
      <c r="C23" s="342"/>
      <c r="D23" s="307" t="s">
        <v>469</v>
      </c>
      <c r="E23" s="308"/>
      <c r="F23" s="308"/>
      <c r="G23" s="309"/>
      <c r="H23" s="306">
        <v>28033000</v>
      </c>
      <c r="I23" s="306">
        <v>1243000</v>
      </c>
    </row>
    <row r="24" spans="1:9" ht="15" customHeight="1" x14ac:dyDescent="0.3">
      <c r="A24" s="130">
        <v>21</v>
      </c>
      <c r="B24" s="342" t="s">
        <v>489</v>
      </c>
      <c r="C24" s="342"/>
      <c r="D24" s="307" t="s">
        <v>484</v>
      </c>
      <c r="E24" s="308"/>
      <c r="F24" s="308"/>
      <c r="G24" s="309"/>
      <c r="H24" s="306">
        <v>515000</v>
      </c>
      <c r="I24" s="306">
        <v>0</v>
      </c>
    </row>
    <row r="25" spans="1:9" ht="15" customHeight="1" x14ac:dyDescent="0.3">
      <c r="A25" s="130">
        <v>22</v>
      </c>
      <c r="B25" s="342">
        <v>107055</v>
      </c>
      <c r="C25" s="342"/>
      <c r="D25" s="343" t="s">
        <v>451</v>
      </c>
      <c r="E25" s="344"/>
      <c r="F25" s="344"/>
      <c r="G25" s="345"/>
      <c r="H25" s="306">
        <v>11261000</v>
      </c>
      <c r="I25" s="306">
        <v>0</v>
      </c>
    </row>
    <row r="26" spans="1:9" ht="15" customHeight="1" x14ac:dyDescent="0.3">
      <c r="A26" s="130">
        <v>23</v>
      </c>
      <c r="B26" s="342">
        <v>107060</v>
      </c>
      <c r="C26" s="342"/>
      <c r="D26" s="343" t="s">
        <v>167</v>
      </c>
      <c r="E26" s="344"/>
      <c r="F26" s="344"/>
      <c r="G26" s="345"/>
      <c r="H26" s="306">
        <v>2400000</v>
      </c>
      <c r="I26" s="306">
        <v>0</v>
      </c>
    </row>
    <row r="27" spans="1:9" ht="15" customHeight="1" x14ac:dyDescent="0.3">
      <c r="A27" s="130">
        <v>24</v>
      </c>
      <c r="B27" s="342">
        <v>900020</v>
      </c>
      <c r="C27" s="342"/>
      <c r="D27" s="343" t="s">
        <v>363</v>
      </c>
      <c r="E27" s="344"/>
      <c r="F27" s="344"/>
      <c r="G27" s="345"/>
      <c r="H27" s="306">
        <v>0</v>
      </c>
      <c r="I27" s="306">
        <v>115000000</v>
      </c>
    </row>
    <row r="28" spans="1:9" ht="15" customHeight="1" x14ac:dyDescent="0.3">
      <c r="A28" s="130">
        <v>25</v>
      </c>
      <c r="B28" s="342"/>
      <c r="C28" s="342"/>
      <c r="D28" s="307" t="s">
        <v>485</v>
      </c>
      <c r="E28" s="344"/>
      <c r="F28" s="344"/>
      <c r="G28" s="345"/>
      <c r="H28" s="306">
        <v>0</v>
      </c>
      <c r="I28" s="306">
        <v>109500000</v>
      </c>
    </row>
    <row r="29" spans="1:9" ht="15" customHeight="1" x14ac:dyDescent="0.3">
      <c r="A29" s="130">
        <v>26</v>
      </c>
      <c r="B29" s="310"/>
      <c r="C29" s="342"/>
      <c r="D29" s="343" t="s">
        <v>496</v>
      </c>
      <c r="E29" s="344"/>
      <c r="F29" s="344"/>
      <c r="G29" s="345"/>
      <c r="H29" s="306">
        <v>0</v>
      </c>
      <c r="I29" s="306">
        <v>300000000</v>
      </c>
    </row>
    <row r="30" spans="1:9" ht="15" customHeight="1" x14ac:dyDescent="0.3">
      <c r="A30" s="130">
        <v>27</v>
      </c>
      <c r="B30" s="342"/>
      <c r="C30" s="342"/>
      <c r="D30" s="343" t="s">
        <v>67</v>
      </c>
      <c r="E30" s="344"/>
      <c r="F30" s="344"/>
      <c r="G30" s="345"/>
      <c r="H30" s="306">
        <f>'1. számú melléklet'!D101+'1. számú melléklet'!D94</f>
        <v>297245042</v>
      </c>
      <c r="I30" s="306">
        <v>0</v>
      </c>
    </row>
    <row r="31" spans="1:9" ht="15" customHeight="1" x14ac:dyDescent="0.3">
      <c r="A31" s="130">
        <v>28</v>
      </c>
      <c r="B31" s="342"/>
      <c r="C31" s="342"/>
      <c r="D31" s="343"/>
      <c r="E31" s="344"/>
      <c r="F31" s="344"/>
      <c r="G31" s="345"/>
      <c r="H31" s="306">
        <v>0</v>
      </c>
      <c r="I31" s="306">
        <v>0</v>
      </c>
    </row>
    <row r="32" spans="1:9" ht="15" customHeight="1" x14ac:dyDescent="0.3">
      <c r="A32" s="130">
        <v>29</v>
      </c>
      <c r="B32" s="311"/>
      <c r="C32" s="311"/>
      <c r="D32" s="551" t="s">
        <v>6</v>
      </c>
      <c r="E32" s="552"/>
      <c r="F32" s="552"/>
      <c r="G32" s="553"/>
      <c r="H32" s="312">
        <f>SUM(H6:H31)</f>
        <v>795873511</v>
      </c>
      <c r="I32" s="312">
        <f>SUM(I6:I31)</f>
        <v>795873511</v>
      </c>
    </row>
    <row r="33" spans="2:7" x14ac:dyDescent="0.3">
      <c r="B33" s="535"/>
      <c r="C33" s="535"/>
      <c r="D33" s="554"/>
      <c r="E33" s="554"/>
      <c r="F33" s="554"/>
      <c r="G33" s="554"/>
    </row>
    <row r="34" spans="2:7" x14ac:dyDescent="0.3">
      <c r="B34" s="535"/>
      <c r="C34" s="535"/>
      <c r="D34" s="550"/>
      <c r="E34" s="550"/>
      <c r="F34" s="550"/>
      <c r="G34" s="550"/>
    </row>
    <row r="35" spans="2:7" x14ac:dyDescent="0.3">
      <c r="B35" s="535"/>
      <c r="C35" s="535"/>
      <c r="D35" s="550"/>
      <c r="E35" s="550"/>
      <c r="F35" s="550"/>
      <c r="G35" s="550"/>
    </row>
    <row r="36" spans="2:7" x14ac:dyDescent="0.3">
      <c r="B36" s="535"/>
      <c r="C36" s="535"/>
      <c r="D36" s="550"/>
      <c r="E36" s="550"/>
      <c r="F36" s="550"/>
      <c r="G36" s="550"/>
    </row>
    <row r="37" spans="2:7" x14ac:dyDescent="0.3">
      <c r="B37" s="535"/>
      <c r="C37" s="535"/>
      <c r="D37" s="550"/>
      <c r="E37" s="550"/>
      <c r="F37" s="550"/>
      <c r="G37" s="550"/>
    </row>
    <row r="38" spans="2:7" x14ac:dyDescent="0.3">
      <c r="B38" s="535"/>
      <c r="C38" s="535"/>
      <c r="D38" s="550"/>
      <c r="E38" s="550"/>
      <c r="F38" s="550"/>
      <c r="G38" s="550"/>
    </row>
  </sheetData>
  <mergeCells count="43">
    <mergeCell ref="B38:C38"/>
    <mergeCell ref="D38:G38"/>
    <mergeCell ref="B33:C33"/>
    <mergeCell ref="D33:G33"/>
    <mergeCell ref="B34:C34"/>
    <mergeCell ref="D34:G34"/>
    <mergeCell ref="B35:C35"/>
    <mergeCell ref="D35:G35"/>
    <mergeCell ref="B36:C36"/>
    <mergeCell ref="D36:G36"/>
    <mergeCell ref="B12:C12"/>
    <mergeCell ref="D12:G12"/>
    <mergeCell ref="B37:C37"/>
    <mergeCell ref="D37:G37"/>
    <mergeCell ref="D32:G32"/>
    <mergeCell ref="B15:C15"/>
    <mergeCell ref="D15:G15"/>
    <mergeCell ref="B17:C17"/>
    <mergeCell ref="D17:G17"/>
    <mergeCell ref="B18:C18"/>
    <mergeCell ref="D18:G18"/>
    <mergeCell ref="B19:C19"/>
    <mergeCell ref="D19:G19"/>
    <mergeCell ref="B20:C20"/>
    <mergeCell ref="D20:G20"/>
    <mergeCell ref="B9:C9"/>
    <mergeCell ref="D9:G9"/>
    <mergeCell ref="B10:C10"/>
    <mergeCell ref="D10:G10"/>
    <mergeCell ref="B11:C11"/>
    <mergeCell ref="D11:G11"/>
    <mergeCell ref="B6:C6"/>
    <mergeCell ref="D6:G6"/>
    <mergeCell ref="B7:C7"/>
    <mergeCell ref="D7:G7"/>
    <mergeCell ref="B8:C8"/>
    <mergeCell ref="D8:G8"/>
    <mergeCell ref="D3:G3"/>
    <mergeCell ref="A1:I1"/>
    <mergeCell ref="A2:I2"/>
    <mergeCell ref="B4:I4"/>
    <mergeCell ref="B5:C5"/>
    <mergeCell ref="D5:G5"/>
  </mergeCells>
  <pageMargins left="0.59055118110236215" right="0.59055118110236215" top="0.59055118110236215" bottom="0.59055118110236215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  <pageSetUpPr fitToPage="1"/>
  </sheetPr>
  <dimension ref="A1:R48"/>
  <sheetViews>
    <sheetView tabSelected="1" workbookViewId="0">
      <selection activeCell="A2" sqref="A2:O2"/>
    </sheetView>
  </sheetViews>
  <sheetFormatPr defaultRowHeight="14.4" x14ac:dyDescent="0.3"/>
  <cols>
    <col min="1" max="1" width="4.44140625" style="205" customWidth="1"/>
    <col min="2" max="3" width="12.109375" style="205" customWidth="1"/>
    <col min="4" max="4" width="11" style="205" bestFit="1" customWidth="1"/>
    <col min="5" max="6" width="10.88671875" style="205" bestFit="1" customWidth="1"/>
    <col min="7" max="7" width="11.6640625" style="205" customWidth="1"/>
    <col min="8" max="8" width="12.109375" style="205" customWidth="1"/>
    <col min="9" max="9" width="11.33203125" style="205" customWidth="1"/>
    <col min="10" max="14" width="10.88671875" style="205" bestFit="1" customWidth="1"/>
    <col min="15" max="15" width="13.5546875" style="205" customWidth="1"/>
    <col min="16" max="16" width="10.88671875" bestFit="1" customWidth="1"/>
    <col min="17" max="17" width="14.33203125" bestFit="1" customWidth="1"/>
    <col min="18" max="18" width="10" bestFit="1" customWidth="1"/>
  </cols>
  <sheetData>
    <row r="1" spans="1:17" x14ac:dyDescent="0.3">
      <c r="A1" s="534" t="s">
        <v>478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</row>
    <row r="2" spans="1:17" x14ac:dyDescent="0.3">
      <c r="A2" s="508" t="s">
        <v>540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</row>
    <row r="3" spans="1:17" x14ac:dyDescent="0.3">
      <c r="A3" s="508" t="s">
        <v>528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</row>
    <row r="4" spans="1:17" x14ac:dyDescent="0.3">
      <c r="B4" s="185"/>
      <c r="O4" s="205" t="s">
        <v>306</v>
      </c>
    </row>
    <row r="5" spans="1:17" s="169" customFormat="1" x14ac:dyDescent="0.3">
      <c r="A5" s="265"/>
      <c r="B5" s="183" t="s">
        <v>312</v>
      </c>
      <c r="C5" s="265" t="s">
        <v>313</v>
      </c>
      <c r="D5" s="265" t="s">
        <v>314</v>
      </c>
      <c r="E5" s="265" t="s">
        <v>315</v>
      </c>
      <c r="F5" s="265" t="s">
        <v>316</v>
      </c>
      <c r="G5" s="265" t="s">
        <v>317</v>
      </c>
      <c r="H5" s="265" t="s">
        <v>318</v>
      </c>
      <c r="I5" s="183" t="s">
        <v>319</v>
      </c>
      <c r="J5" s="265" t="s">
        <v>320</v>
      </c>
      <c r="K5" s="265" t="s">
        <v>321</v>
      </c>
      <c r="L5" s="265" t="s">
        <v>322</v>
      </c>
      <c r="M5" s="265" t="s">
        <v>323</v>
      </c>
      <c r="N5" s="265" t="s">
        <v>324</v>
      </c>
      <c r="O5" s="265" t="s">
        <v>325</v>
      </c>
    </row>
    <row r="6" spans="1:17" s="206" customFormat="1" ht="13.8" x14ac:dyDescent="0.3">
      <c r="A6" s="207">
        <v>1</v>
      </c>
      <c r="B6" s="209" t="s">
        <v>1</v>
      </c>
      <c r="C6" s="209" t="s">
        <v>276</v>
      </c>
      <c r="D6" s="209" t="s">
        <v>277</v>
      </c>
      <c r="E6" s="209" t="s">
        <v>278</v>
      </c>
      <c r="F6" s="209" t="s">
        <v>279</v>
      </c>
      <c r="G6" s="209" t="s">
        <v>280</v>
      </c>
      <c r="H6" s="209" t="s">
        <v>281</v>
      </c>
      <c r="I6" s="209" t="s">
        <v>282</v>
      </c>
      <c r="J6" s="209" t="s">
        <v>334</v>
      </c>
      <c r="K6" s="209" t="s">
        <v>332</v>
      </c>
      <c r="L6" s="209" t="s">
        <v>283</v>
      </c>
      <c r="M6" s="209" t="s">
        <v>333</v>
      </c>
      <c r="N6" s="209" t="s">
        <v>330</v>
      </c>
      <c r="O6" s="270" t="s">
        <v>331</v>
      </c>
    </row>
    <row r="7" spans="1:17" s="206" customFormat="1" ht="13.8" x14ac:dyDescent="0.3">
      <c r="A7" s="207">
        <v>2</v>
      </c>
      <c r="B7" s="212" t="s">
        <v>3</v>
      </c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</row>
    <row r="8" spans="1:17" s="206" customFormat="1" ht="24.75" customHeight="1" x14ac:dyDescent="0.3">
      <c r="A8" s="208">
        <v>3</v>
      </c>
      <c r="B8" s="211" t="s">
        <v>337</v>
      </c>
      <c r="C8" s="424">
        <v>3090873</v>
      </c>
      <c r="D8" s="424">
        <v>3090873</v>
      </c>
      <c r="E8" s="424">
        <v>3090873</v>
      </c>
      <c r="F8" s="424">
        <v>3090873</v>
      </c>
      <c r="G8" s="424">
        <v>3090873</v>
      </c>
      <c r="H8" s="424">
        <v>3090873</v>
      </c>
      <c r="I8" s="424">
        <v>3090873</v>
      </c>
      <c r="J8" s="424">
        <v>3090873</v>
      </c>
      <c r="K8" s="424">
        <v>3090873</v>
      </c>
      <c r="L8" s="424">
        <v>3090873</v>
      </c>
      <c r="M8" s="424">
        <v>3090873</v>
      </c>
      <c r="N8" s="424">
        <v>3090879</v>
      </c>
      <c r="O8" s="426">
        <v>37090482</v>
      </c>
      <c r="P8" s="423"/>
      <c r="Q8" s="458"/>
    </row>
    <row r="9" spans="1:17" s="206" customFormat="1" ht="25.5" customHeight="1" x14ac:dyDescent="0.3">
      <c r="A9" s="208">
        <v>4</v>
      </c>
      <c r="B9" s="211" t="s">
        <v>285</v>
      </c>
      <c r="C9" s="424"/>
      <c r="D9" s="424"/>
      <c r="E9" s="424">
        <v>43900000</v>
      </c>
      <c r="F9" s="424"/>
      <c r="G9" s="424">
        <v>27200000</v>
      </c>
      <c r="H9" s="424"/>
      <c r="I9" s="424"/>
      <c r="J9" s="424"/>
      <c r="K9" s="424">
        <v>43900000</v>
      </c>
      <c r="L9" s="424"/>
      <c r="M9" s="424"/>
      <c r="N9" s="424"/>
      <c r="O9" s="426">
        <v>115000000</v>
      </c>
      <c r="P9" s="423"/>
      <c r="Q9" s="458"/>
    </row>
    <row r="10" spans="1:17" s="206" customFormat="1" ht="24" x14ac:dyDescent="0.3">
      <c r="A10" s="208">
        <v>5</v>
      </c>
      <c r="B10" s="211" t="s">
        <v>473</v>
      </c>
      <c r="C10" s="424"/>
      <c r="D10" s="424"/>
      <c r="E10" s="424"/>
      <c r="F10" s="424">
        <v>10000000</v>
      </c>
      <c r="G10" s="424">
        <v>15000000</v>
      </c>
      <c r="H10" s="424">
        <v>25000000</v>
      </c>
      <c r="I10" s="424">
        <v>34964000</v>
      </c>
      <c r="J10" s="424">
        <v>33000000</v>
      </c>
      <c r="K10" s="424">
        <v>13000000</v>
      </c>
      <c r="L10" s="424">
        <v>5000000</v>
      </c>
      <c r="M10" s="424"/>
      <c r="N10" s="424"/>
      <c r="O10" s="426">
        <v>135964000</v>
      </c>
      <c r="P10" s="423"/>
      <c r="Q10" s="458"/>
    </row>
    <row r="11" spans="1:17" s="206" customFormat="1" ht="24" x14ac:dyDescent="0.3">
      <c r="A11" s="208">
        <v>6</v>
      </c>
      <c r="B11" s="211" t="s">
        <v>286</v>
      </c>
      <c r="C11" s="424">
        <v>109500000</v>
      </c>
      <c r="D11" s="424"/>
      <c r="E11" s="424"/>
      <c r="F11" s="424"/>
      <c r="G11" s="424"/>
      <c r="H11" s="424"/>
      <c r="I11" s="424"/>
      <c r="J11" s="424"/>
      <c r="K11" s="424"/>
      <c r="L11" s="424"/>
      <c r="M11" s="424"/>
      <c r="N11" s="425"/>
      <c r="O11" s="426">
        <v>109500000</v>
      </c>
      <c r="P11" s="423"/>
    </row>
    <row r="12" spans="1:17" s="206" customFormat="1" ht="24.75" customHeight="1" x14ac:dyDescent="0.3">
      <c r="A12" s="207">
        <v>7</v>
      </c>
      <c r="B12" s="211" t="s">
        <v>493</v>
      </c>
      <c r="C12" s="424"/>
      <c r="D12" s="424"/>
      <c r="E12" s="424"/>
      <c r="F12" s="424"/>
      <c r="G12" s="424">
        <v>25319029</v>
      </c>
      <c r="H12" s="424"/>
      <c r="I12" s="424">
        <v>35000000</v>
      </c>
      <c r="J12" s="424"/>
      <c r="K12" s="424">
        <v>38000000</v>
      </c>
      <c r="L12" s="424"/>
      <c r="M12" s="424"/>
      <c r="N12" s="424"/>
      <c r="O12" s="426">
        <v>98319029</v>
      </c>
      <c r="P12" s="423"/>
    </row>
    <row r="13" spans="1:17" s="206" customFormat="1" ht="13.8" x14ac:dyDescent="0.3">
      <c r="A13" s="207">
        <v>8</v>
      </c>
      <c r="B13" s="211" t="s">
        <v>287</v>
      </c>
      <c r="C13" s="424"/>
      <c r="D13" s="424"/>
      <c r="E13" s="424"/>
      <c r="F13" s="424"/>
      <c r="G13" s="424"/>
      <c r="H13" s="424"/>
      <c r="I13" s="424"/>
      <c r="J13" s="424"/>
      <c r="K13" s="424"/>
      <c r="L13" s="424"/>
      <c r="M13" s="424"/>
      <c r="N13" s="425"/>
      <c r="O13" s="426"/>
      <c r="P13" s="423"/>
    </row>
    <row r="14" spans="1:17" s="206" customFormat="1" ht="13.8" x14ac:dyDescent="0.3">
      <c r="A14" s="207">
        <v>9</v>
      </c>
      <c r="B14" s="211" t="s">
        <v>500</v>
      </c>
      <c r="C14" s="424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5">
        <v>300000000</v>
      </c>
      <c r="O14" s="426">
        <v>300000000</v>
      </c>
    </row>
    <row r="15" spans="1:17" s="206" customFormat="1" ht="13.8" x14ac:dyDescent="0.3">
      <c r="A15" s="208">
        <v>10</v>
      </c>
      <c r="B15" s="211" t="s">
        <v>357</v>
      </c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10"/>
      <c r="O15" s="269"/>
    </row>
    <row r="16" spans="1:17" s="206" customFormat="1" ht="22.8" x14ac:dyDescent="0.3">
      <c r="A16" s="208">
        <v>11</v>
      </c>
      <c r="B16" s="212" t="s">
        <v>338</v>
      </c>
      <c r="C16" s="426">
        <f>SUM(C8:C15)</f>
        <v>112590873</v>
      </c>
      <c r="D16" s="426">
        <f t="shared" ref="D16:N16" si="0">SUM(D8:D15)</f>
        <v>3090873</v>
      </c>
      <c r="E16" s="426">
        <f t="shared" ref="E16:K16" si="1">SUM(E8:E15)</f>
        <v>46990873</v>
      </c>
      <c r="F16" s="426">
        <f t="shared" si="1"/>
        <v>13090873</v>
      </c>
      <c r="G16" s="426">
        <f>SUM(G8:G15)</f>
        <v>70609902</v>
      </c>
      <c r="H16" s="426">
        <f t="shared" si="1"/>
        <v>28090873</v>
      </c>
      <c r="I16" s="426">
        <f t="shared" si="1"/>
        <v>73054873</v>
      </c>
      <c r="J16" s="426">
        <f t="shared" si="1"/>
        <v>36090873</v>
      </c>
      <c r="K16" s="426">
        <f t="shared" si="1"/>
        <v>97990873</v>
      </c>
      <c r="L16" s="426">
        <f t="shared" si="0"/>
        <v>8090873</v>
      </c>
      <c r="M16" s="426">
        <f t="shared" si="0"/>
        <v>3090873</v>
      </c>
      <c r="N16" s="426">
        <f t="shared" si="0"/>
        <v>303090879</v>
      </c>
      <c r="O16" s="426">
        <f>SUM(O8:O15)</f>
        <v>795873511</v>
      </c>
      <c r="P16" s="423"/>
      <c r="Q16" s="458"/>
    </row>
    <row r="17" spans="1:18" s="206" customFormat="1" ht="13.8" x14ac:dyDescent="0.3">
      <c r="A17" s="208">
        <v>12</v>
      </c>
      <c r="B17" s="212" t="s">
        <v>15</v>
      </c>
      <c r="C17" s="424"/>
      <c r="D17" s="424"/>
      <c r="E17" s="424"/>
      <c r="F17" s="424"/>
      <c r="G17" s="424"/>
      <c r="H17" s="424"/>
      <c r="I17" s="424"/>
      <c r="J17" s="424"/>
      <c r="K17" s="424"/>
      <c r="L17" s="424"/>
      <c r="M17" s="424"/>
      <c r="N17" s="424"/>
      <c r="O17" s="269"/>
      <c r="Q17" s="423"/>
    </row>
    <row r="18" spans="1:18" s="206" customFormat="1" ht="24" x14ac:dyDescent="0.3">
      <c r="A18" s="208">
        <v>13</v>
      </c>
      <c r="B18" s="211" t="s">
        <v>339</v>
      </c>
      <c r="C18" s="424">
        <v>25870770</v>
      </c>
      <c r="D18" s="424">
        <v>25870770</v>
      </c>
      <c r="E18" s="424">
        <v>25870770</v>
      </c>
      <c r="F18" s="424">
        <v>25870770</v>
      </c>
      <c r="G18" s="424">
        <v>25870770</v>
      </c>
      <c r="H18" s="424">
        <v>25870770</v>
      </c>
      <c r="I18" s="424">
        <v>25870770</v>
      </c>
      <c r="J18" s="424">
        <v>25870770</v>
      </c>
      <c r="K18" s="424">
        <v>25870770</v>
      </c>
      <c r="L18" s="424">
        <v>25870770</v>
      </c>
      <c r="M18" s="424">
        <v>25870770</v>
      </c>
      <c r="N18" s="424">
        <v>25870780</v>
      </c>
      <c r="O18" s="457">
        <v>310449250</v>
      </c>
      <c r="P18" s="423"/>
      <c r="Q18" s="458"/>
    </row>
    <row r="19" spans="1:18" s="206" customFormat="1" ht="36" x14ac:dyDescent="0.3">
      <c r="A19" s="207">
        <v>14</v>
      </c>
      <c r="B19" s="211" t="s">
        <v>288</v>
      </c>
      <c r="C19" s="424">
        <v>4889240</v>
      </c>
      <c r="D19" s="424">
        <v>4889240</v>
      </c>
      <c r="E19" s="424">
        <v>4889240</v>
      </c>
      <c r="F19" s="424">
        <v>4889240</v>
      </c>
      <c r="G19" s="424">
        <v>4889240</v>
      </c>
      <c r="H19" s="424">
        <v>4889240</v>
      </c>
      <c r="I19" s="424">
        <v>4889240</v>
      </c>
      <c r="J19" s="424">
        <v>4889240</v>
      </c>
      <c r="K19" s="424">
        <v>4889240</v>
      </c>
      <c r="L19" s="424">
        <v>4889240</v>
      </c>
      <c r="M19" s="424">
        <v>4889240</v>
      </c>
      <c r="N19" s="424">
        <v>4889238</v>
      </c>
      <c r="O19" s="457">
        <v>58670878</v>
      </c>
      <c r="P19" s="423"/>
      <c r="Q19" s="458"/>
    </row>
    <row r="20" spans="1:18" s="206" customFormat="1" ht="24" customHeight="1" x14ac:dyDescent="0.3">
      <c r="A20" s="207">
        <v>15</v>
      </c>
      <c r="B20" s="211" t="s">
        <v>289</v>
      </c>
      <c r="C20" s="424"/>
      <c r="D20" s="424"/>
      <c r="E20" s="424"/>
      <c r="F20" s="424">
        <v>5319029</v>
      </c>
      <c r="G20" s="424">
        <v>20000000</v>
      </c>
      <c r="H20" s="424">
        <v>20000000</v>
      </c>
      <c r="I20" s="424">
        <v>20000000</v>
      </c>
      <c r="J20" s="424">
        <v>35000000</v>
      </c>
      <c r="K20" s="424"/>
      <c r="L20" s="424"/>
      <c r="M20" s="424"/>
      <c r="N20" s="424"/>
      <c r="O20" s="457">
        <v>100319029</v>
      </c>
      <c r="P20" s="423"/>
      <c r="Q20" s="458"/>
    </row>
    <row r="21" spans="1:18" s="206" customFormat="1" ht="24" x14ac:dyDescent="0.3">
      <c r="A21" s="208">
        <v>16</v>
      </c>
      <c r="B21" s="211" t="s">
        <v>284</v>
      </c>
      <c r="C21" s="424"/>
      <c r="D21" s="424"/>
      <c r="E21" s="424"/>
      <c r="F21" s="424">
        <v>7350000</v>
      </c>
      <c r="G21" s="424"/>
      <c r="H21" s="424"/>
      <c r="I21" s="424"/>
      <c r="J21" s="424"/>
      <c r="K21" s="424">
        <v>20000000</v>
      </c>
      <c r="L21" s="424"/>
      <c r="M21" s="424"/>
      <c r="N21" s="424"/>
      <c r="O21" s="457">
        <v>27350000</v>
      </c>
      <c r="P21" s="423"/>
      <c r="Q21" s="458"/>
    </row>
    <row r="22" spans="1:18" s="206" customFormat="1" ht="26.25" customHeight="1" x14ac:dyDescent="0.3">
      <c r="A22" s="208">
        <v>17</v>
      </c>
      <c r="B22" s="211" t="s">
        <v>340</v>
      </c>
      <c r="C22" s="424"/>
      <c r="D22" s="424"/>
      <c r="E22" s="424"/>
      <c r="F22" s="424"/>
      <c r="G22" s="424">
        <v>500000</v>
      </c>
      <c r="H22" s="424"/>
      <c r="I22" s="424"/>
      <c r="J22" s="424"/>
      <c r="K22" s="424"/>
      <c r="L22" s="424"/>
      <c r="M22" s="424"/>
      <c r="N22" s="424"/>
      <c r="O22" s="457">
        <v>500000</v>
      </c>
      <c r="P22" s="423"/>
      <c r="Q22" s="458"/>
    </row>
    <row r="23" spans="1:18" s="206" customFormat="1" ht="24" x14ac:dyDescent="0.3">
      <c r="A23" s="208">
        <v>18</v>
      </c>
      <c r="B23" s="211" t="s">
        <v>290</v>
      </c>
      <c r="C23" s="424"/>
      <c r="D23" s="424"/>
      <c r="E23" s="424"/>
      <c r="F23" s="424"/>
      <c r="G23" s="424"/>
      <c r="H23" s="424"/>
      <c r="I23" s="424"/>
      <c r="J23" s="424"/>
      <c r="K23" s="424"/>
      <c r="L23" s="424"/>
      <c r="M23" s="424"/>
      <c r="N23" s="424"/>
      <c r="O23" s="457">
        <v>297245042</v>
      </c>
      <c r="P23" s="423"/>
      <c r="Q23" s="458"/>
    </row>
    <row r="24" spans="1:18" s="206" customFormat="1" ht="36" x14ac:dyDescent="0.3">
      <c r="A24" s="208">
        <v>19</v>
      </c>
      <c r="B24" s="316" t="s">
        <v>379</v>
      </c>
      <c r="C24" s="424">
        <v>1339312</v>
      </c>
      <c r="D24" s="424"/>
      <c r="E24" s="424"/>
      <c r="F24" s="424"/>
      <c r="G24" s="424"/>
      <c r="H24" s="424"/>
      <c r="I24" s="424"/>
      <c r="J24" s="424"/>
      <c r="K24" s="424"/>
      <c r="L24" s="424"/>
      <c r="M24" s="424"/>
      <c r="N24" s="424"/>
      <c r="O24" s="457">
        <v>1339312</v>
      </c>
      <c r="P24" s="423"/>
      <c r="Q24" s="458"/>
    </row>
    <row r="25" spans="1:18" s="206" customFormat="1" ht="22.8" x14ac:dyDescent="0.3">
      <c r="A25" s="207">
        <v>20</v>
      </c>
      <c r="B25" s="267" t="s">
        <v>336</v>
      </c>
      <c r="C25" s="426">
        <f>SUM(C18:C24)</f>
        <v>32099322</v>
      </c>
      <c r="D25" s="426">
        <f>SUM(D18:D24)</f>
        <v>30760010</v>
      </c>
      <c r="E25" s="426">
        <f t="shared" ref="E25:K25" si="2">SUM(E18:E24)</f>
        <v>30760010</v>
      </c>
      <c r="F25" s="426">
        <f>SUM(F18:F24)</f>
        <v>43429039</v>
      </c>
      <c r="G25" s="426">
        <f>SUM(G18:G24)</f>
        <v>51260010</v>
      </c>
      <c r="H25" s="426">
        <f t="shared" si="2"/>
        <v>50760010</v>
      </c>
      <c r="I25" s="426">
        <f t="shared" si="2"/>
        <v>50760010</v>
      </c>
      <c r="J25" s="426">
        <f t="shared" si="2"/>
        <v>65760010</v>
      </c>
      <c r="K25" s="426">
        <f t="shared" si="2"/>
        <v>50760010</v>
      </c>
      <c r="L25" s="426">
        <f>SUM(L17:L24)</f>
        <v>30760010</v>
      </c>
      <c r="M25" s="426">
        <f>SUM(M18:M24)</f>
        <v>30760010</v>
      </c>
      <c r="N25" s="426">
        <f>SUM(N18:N24)</f>
        <v>30760018</v>
      </c>
      <c r="O25" s="457">
        <f>SUM(O18:O24)</f>
        <v>795873511</v>
      </c>
      <c r="Q25" s="458"/>
    </row>
    <row r="26" spans="1:18" s="206" customFormat="1" ht="25.5" customHeight="1" x14ac:dyDescent="0.3">
      <c r="A26" s="555">
        <v>21</v>
      </c>
      <c r="B26" s="561" t="s">
        <v>335</v>
      </c>
      <c r="C26" s="557">
        <v>80491551</v>
      </c>
      <c r="D26" s="558">
        <v>52822414</v>
      </c>
      <c r="E26" s="558">
        <v>69053277</v>
      </c>
      <c r="F26" s="558">
        <v>38715111</v>
      </c>
      <c r="G26" s="558">
        <v>58065003</v>
      </c>
      <c r="H26" s="558">
        <v>35395866</v>
      </c>
      <c r="I26" s="558">
        <v>57690729</v>
      </c>
      <c r="J26" s="558">
        <v>28021592</v>
      </c>
      <c r="K26" s="558">
        <v>75252455</v>
      </c>
      <c r="L26" s="558">
        <v>52583318</v>
      </c>
      <c r="M26" s="558">
        <v>24914181</v>
      </c>
      <c r="N26" s="559">
        <v>297245042</v>
      </c>
      <c r="O26" s="560"/>
      <c r="Q26" s="423"/>
    </row>
    <row r="27" spans="1:18" s="206" customFormat="1" ht="25.5" customHeight="1" x14ac:dyDescent="0.3">
      <c r="A27" s="556"/>
      <c r="B27" s="562"/>
      <c r="C27" s="557"/>
      <c r="D27" s="558"/>
      <c r="E27" s="558"/>
      <c r="F27" s="558"/>
      <c r="G27" s="558"/>
      <c r="H27" s="558"/>
      <c r="I27" s="558"/>
      <c r="J27" s="558"/>
      <c r="K27" s="558"/>
      <c r="L27" s="558"/>
      <c r="M27" s="558"/>
      <c r="N27" s="559"/>
      <c r="O27" s="560"/>
      <c r="P27" s="423"/>
      <c r="Q27" s="458"/>
    </row>
    <row r="28" spans="1:18" s="206" customFormat="1" ht="0.75" customHeight="1" x14ac:dyDescent="0.3">
      <c r="A28" s="268"/>
      <c r="B28" s="563"/>
      <c r="C28" s="557"/>
      <c r="D28" s="558"/>
      <c r="E28" s="558"/>
      <c r="F28" s="558"/>
      <c r="G28" s="558"/>
      <c r="H28" s="558"/>
      <c r="I28" s="558"/>
      <c r="J28" s="558"/>
      <c r="K28" s="558"/>
      <c r="L28" s="558"/>
      <c r="M28" s="558"/>
      <c r="N28" s="559"/>
      <c r="O28" s="560"/>
    </row>
    <row r="29" spans="1:18" x14ac:dyDescent="0.3">
      <c r="R29" s="462"/>
    </row>
    <row r="30" spans="1:18" x14ac:dyDescent="0.3">
      <c r="R30" s="462"/>
    </row>
    <row r="46" spans="4:4" x14ac:dyDescent="0.3">
      <c r="D46" s="271"/>
    </row>
    <row r="47" spans="4:4" x14ac:dyDescent="0.3">
      <c r="D47" s="271"/>
    </row>
    <row r="48" spans="4:4" x14ac:dyDescent="0.3">
      <c r="D48" s="271"/>
    </row>
  </sheetData>
  <mergeCells count="18">
    <mergeCell ref="O26:O28"/>
    <mergeCell ref="B26:B28"/>
    <mergeCell ref="A26:A27"/>
    <mergeCell ref="A1:O1"/>
    <mergeCell ref="A2:O2"/>
    <mergeCell ref="A3:O3"/>
    <mergeCell ref="C26:C28"/>
    <mergeCell ref="D26:D28"/>
    <mergeCell ref="E26:E28"/>
    <mergeCell ref="F26:F28"/>
    <mergeCell ref="G26:G28"/>
    <mergeCell ref="H26:H28"/>
    <mergeCell ref="I26:I28"/>
    <mergeCell ref="J26:J28"/>
    <mergeCell ref="K26:K28"/>
    <mergeCell ref="L26:L28"/>
    <mergeCell ref="M26:M28"/>
    <mergeCell ref="N26:N28"/>
  </mergeCells>
  <pageMargins left="0.19685039370078741" right="0.19685039370078741" top="0" bottom="0" header="0.31496062992125984" footer="0.31496062992125984"/>
  <pageSetup paperSize="9" scale="8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</sheetPr>
  <dimension ref="A2:M20"/>
  <sheetViews>
    <sheetView workbookViewId="0">
      <selection activeCell="A3" sqref="A3:M3"/>
    </sheetView>
  </sheetViews>
  <sheetFormatPr defaultRowHeight="14.4" x14ac:dyDescent="0.3"/>
  <cols>
    <col min="1" max="1" width="3.44140625" customWidth="1"/>
    <col min="3" max="3" width="20.109375" customWidth="1"/>
    <col min="4" max="4" width="22" customWidth="1"/>
    <col min="5" max="5" width="16.33203125" bestFit="1" customWidth="1"/>
    <col min="6" max="6" width="17.5546875" customWidth="1"/>
    <col min="7" max="7" width="18.88671875" customWidth="1"/>
    <col min="8" max="8" width="13.6640625" customWidth="1"/>
    <col min="9" max="9" width="13.5546875" customWidth="1"/>
    <col min="10" max="10" width="14.44140625" customWidth="1"/>
    <col min="11" max="11" width="15.33203125" customWidth="1"/>
    <col min="12" max="12" width="14.33203125" customWidth="1"/>
    <col min="13" max="13" width="12.44140625" bestFit="1" customWidth="1"/>
  </cols>
  <sheetData>
    <row r="2" spans="1:13" ht="14.25" customHeight="1" x14ac:dyDescent="0.3">
      <c r="A2" s="528" t="s">
        <v>474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</row>
    <row r="3" spans="1:13" ht="14.25" customHeight="1" x14ac:dyDescent="0.3">
      <c r="A3" s="530" t="s">
        <v>540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</row>
    <row r="4" spans="1:13" ht="14.25" customHeight="1" x14ac:dyDescent="0.3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</row>
    <row r="5" spans="1:13" ht="14.25" customHeight="1" x14ac:dyDescent="0.3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</row>
    <row r="6" spans="1:13" ht="15.6" x14ac:dyDescent="0.3">
      <c r="A6" s="503" t="s">
        <v>302</v>
      </c>
      <c r="B6" s="503"/>
      <c r="C6" s="503"/>
      <c r="D6" s="503"/>
      <c r="E6" s="503"/>
      <c r="F6" s="503"/>
      <c r="G6" s="503"/>
      <c r="H6" s="503"/>
      <c r="I6" s="503"/>
      <c r="J6" s="503"/>
      <c r="K6" s="503"/>
      <c r="L6" s="503"/>
      <c r="M6" s="503"/>
    </row>
    <row r="7" spans="1:13" ht="15.6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5.6" x14ac:dyDescent="0.3">
      <c r="A8" s="569"/>
      <c r="B8" s="569"/>
      <c r="C8" s="569"/>
      <c r="D8" s="569"/>
      <c r="E8" s="569"/>
      <c r="F8" s="569"/>
      <c r="G8" s="569"/>
      <c r="H8" s="569"/>
      <c r="I8" s="569"/>
      <c r="J8" s="1"/>
      <c r="K8" s="1"/>
      <c r="L8" s="1"/>
      <c r="M8" s="1"/>
    </row>
    <row r="9" spans="1:13" ht="15.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6" x14ac:dyDescent="0.3">
      <c r="A10" s="170"/>
      <c r="B10" s="288" t="s">
        <v>312</v>
      </c>
      <c r="C10" s="162" t="s">
        <v>313</v>
      </c>
      <c r="D10" s="162" t="s">
        <v>314</v>
      </c>
      <c r="E10" s="162" t="s">
        <v>315</v>
      </c>
      <c r="F10" s="170" t="s">
        <v>316</v>
      </c>
      <c r="G10" s="170" t="s">
        <v>317</v>
      </c>
      <c r="H10" s="170" t="s">
        <v>318</v>
      </c>
      <c r="I10" s="162" t="s">
        <v>319</v>
      </c>
      <c r="J10" s="170" t="s">
        <v>320</v>
      </c>
      <c r="K10" s="170" t="s">
        <v>321</v>
      </c>
      <c r="L10" s="170" t="s">
        <v>322</v>
      </c>
      <c r="M10" s="170" t="s">
        <v>323</v>
      </c>
    </row>
    <row r="11" spans="1:13" ht="16.5" customHeight="1" thickBot="1" x14ac:dyDescent="0.35">
      <c r="A11" s="119">
        <v>1</v>
      </c>
      <c r="B11" s="287"/>
      <c r="C11" s="286"/>
      <c r="D11" s="566" t="s">
        <v>291</v>
      </c>
      <c r="E11" s="566"/>
      <c r="F11" s="566"/>
      <c r="G11" s="566"/>
      <c r="H11" s="566"/>
      <c r="I11" s="566"/>
      <c r="J11" s="566" t="s">
        <v>292</v>
      </c>
      <c r="K11" s="566"/>
      <c r="L11" s="566"/>
      <c r="M11" s="566"/>
    </row>
    <row r="12" spans="1:13" ht="16.5" customHeight="1" thickBot="1" x14ac:dyDescent="0.35">
      <c r="A12" s="119">
        <v>2</v>
      </c>
      <c r="B12" s="567" t="s">
        <v>293</v>
      </c>
      <c r="C12" s="568" t="s">
        <v>294</v>
      </c>
      <c r="D12" s="564" t="s">
        <v>295</v>
      </c>
      <c r="E12" s="564" t="s">
        <v>296</v>
      </c>
      <c r="F12" s="564" t="s">
        <v>297</v>
      </c>
      <c r="G12" s="564" t="s">
        <v>298</v>
      </c>
      <c r="H12" s="568" t="s">
        <v>299</v>
      </c>
      <c r="I12" s="564" t="s">
        <v>300</v>
      </c>
      <c r="J12" s="565" t="s">
        <v>15</v>
      </c>
      <c r="K12" s="565"/>
      <c r="L12" s="565" t="s">
        <v>301</v>
      </c>
      <c r="M12" s="565"/>
    </row>
    <row r="13" spans="1:13" ht="31.8" thickBot="1" x14ac:dyDescent="0.35">
      <c r="A13" s="119">
        <v>3</v>
      </c>
      <c r="B13" s="567"/>
      <c r="C13" s="568"/>
      <c r="D13" s="564"/>
      <c r="E13" s="564"/>
      <c r="F13" s="564"/>
      <c r="G13" s="564"/>
      <c r="H13" s="568"/>
      <c r="I13" s="564"/>
      <c r="J13" s="272" t="s">
        <v>529</v>
      </c>
      <c r="K13" s="317" t="s">
        <v>530</v>
      </c>
      <c r="L13" s="272" t="s">
        <v>531</v>
      </c>
      <c r="M13" s="317" t="s">
        <v>530</v>
      </c>
    </row>
    <row r="14" spans="1:13" ht="53.25" customHeight="1" thickBot="1" x14ac:dyDescent="0.35">
      <c r="A14" s="319">
        <v>4</v>
      </c>
      <c r="B14" s="323">
        <v>1</v>
      </c>
      <c r="C14" s="320"/>
      <c r="D14" s="322"/>
      <c r="E14" s="273"/>
      <c r="F14" s="274"/>
      <c r="G14" s="275"/>
      <c r="H14" s="276"/>
      <c r="I14" s="277"/>
      <c r="J14" s="278"/>
      <c r="K14" s="278"/>
      <c r="L14" s="278"/>
      <c r="M14" s="278"/>
    </row>
    <row r="15" spans="1:13" ht="34.5" customHeight="1" thickBot="1" x14ac:dyDescent="0.35">
      <c r="A15" s="318">
        <v>5</v>
      </c>
      <c r="B15" s="321">
        <v>2</v>
      </c>
      <c r="C15" s="322"/>
      <c r="D15" s="322"/>
      <c r="E15" s="273"/>
      <c r="F15" s="276"/>
      <c r="G15" s="275"/>
      <c r="H15" s="275"/>
      <c r="I15" s="277"/>
      <c r="J15" s="279"/>
      <c r="K15" s="279"/>
      <c r="L15" s="279"/>
      <c r="M15" s="279"/>
    </row>
    <row r="16" spans="1:13" ht="48" customHeight="1" thickBot="1" x14ac:dyDescent="0.35">
      <c r="A16" s="119">
        <v>6</v>
      </c>
      <c r="B16" s="324">
        <v>3</v>
      </c>
      <c r="C16" s="326"/>
      <c r="D16" s="325"/>
      <c r="E16" s="281"/>
      <c r="F16" s="282"/>
      <c r="G16" s="283"/>
      <c r="H16" s="284"/>
      <c r="I16" s="285"/>
      <c r="J16" s="280"/>
      <c r="K16" s="280"/>
      <c r="L16" s="280"/>
      <c r="M16" s="280"/>
    </row>
    <row r="17" spans="1:13" ht="48" customHeight="1" thickBot="1" x14ac:dyDescent="0.35">
      <c r="A17" s="318">
        <v>7</v>
      </c>
      <c r="B17" s="324">
        <v>4</v>
      </c>
      <c r="C17" s="326"/>
      <c r="D17" s="325"/>
      <c r="E17" s="281"/>
      <c r="F17" s="282"/>
      <c r="G17" s="329"/>
      <c r="H17" s="284"/>
      <c r="I17" s="285"/>
      <c r="J17" s="280"/>
      <c r="K17" s="280"/>
      <c r="L17" s="280"/>
      <c r="M17" s="280"/>
    </row>
    <row r="18" spans="1:13" ht="68.25" customHeight="1" thickBot="1" x14ac:dyDescent="0.35">
      <c r="A18" s="318">
        <v>8</v>
      </c>
      <c r="B18" s="324">
        <v>5</v>
      </c>
      <c r="C18" s="326"/>
      <c r="D18" s="325"/>
      <c r="E18" s="281"/>
      <c r="F18" s="282"/>
      <c r="G18" s="283"/>
      <c r="H18" s="284"/>
      <c r="I18" s="285"/>
      <c r="J18" s="280"/>
      <c r="K18" s="280"/>
      <c r="L18" s="280"/>
      <c r="M18" s="280"/>
    </row>
    <row r="19" spans="1:13" ht="68.25" customHeight="1" thickBot="1" x14ac:dyDescent="0.35">
      <c r="A19" s="318">
        <v>9</v>
      </c>
      <c r="B19" s="324">
        <v>6</v>
      </c>
      <c r="C19" s="326"/>
      <c r="D19" s="326"/>
      <c r="E19" s="281"/>
      <c r="F19" s="282"/>
      <c r="G19" s="283"/>
      <c r="H19" s="284"/>
      <c r="I19" s="285"/>
      <c r="J19" s="280"/>
      <c r="K19" s="280"/>
      <c r="L19" s="280"/>
      <c r="M19" s="280"/>
    </row>
    <row r="20" spans="1:13" ht="69" customHeight="1" thickBot="1" x14ac:dyDescent="0.35">
      <c r="A20" s="330">
        <v>10</v>
      </c>
      <c r="B20" s="331">
        <v>7</v>
      </c>
      <c r="C20" s="332"/>
      <c r="D20" s="332"/>
      <c r="E20" s="333"/>
      <c r="F20" s="274"/>
      <c r="G20" s="284"/>
      <c r="H20" s="284"/>
      <c r="I20" s="334"/>
      <c r="J20" s="278"/>
      <c r="K20" s="278"/>
      <c r="L20" s="278"/>
      <c r="M20" s="278"/>
    </row>
  </sheetData>
  <mergeCells count="16">
    <mergeCell ref="A2:M2"/>
    <mergeCell ref="A3:M3"/>
    <mergeCell ref="I12:I13"/>
    <mergeCell ref="J12:K12"/>
    <mergeCell ref="L12:M12"/>
    <mergeCell ref="A6:M6"/>
    <mergeCell ref="D11:I11"/>
    <mergeCell ref="J11:M11"/>
    <mergeCell ref="B12:B13"/>
    <mergeCell ref="C12:C13"/>
    <mergeCell ref="D12:D13"/>
    <mergeCell ref="E12:E13"/>
    <mergeCell ref="F12:F13"/>
    <mergeCell ref="G12:G13"/>
    <mergeCell ref="H12:H13"/>
    <mergeCell ref="A8:I8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H237"/>
  <sheetViews>
    <sheetView topLeftCell="B1" workbookViewId="0">
      <selection activeCell="I1" sqref="I1"/>
    </sheetView>
  </sheetViews>
  <sheetFormatPr defaultColWidth="9.109375" defaultRowHeight="15.6" x14ac:dyDescent="0.3"/>
  <cols>
    <col min="1" max="1" width="4" style="185" bestFit="1" customWidth="1"/>
    <col min="2" max="2" width="3.5546875" style="26" customWidth="1"/>
    <col min="3" max="3" width="24.6640625" style="26" customWidth="1"/>
    <col min="4" max="4" width="14.33203125" style="26" customWidth="1"/>
    <col min="5" max="5" width="3.6640625" style="26" customWidth="1"/>
    <col min="6" max="6" width="24.6640625" style="26" customWidth="1"/>
    <col min="7" max="7" width="14.33203125" style="26" bestFit="1" customWidth="1"/>
    <col min="8" max="8" width="12.5546875" style="26" customWidth="1"/>
    <col min="9" max="9" width="11.88671875" style="26" customWidth="1"/>
    <col min="10" max="10" width="13.33203125" style="26" customWidth="1"/>
    <col min="11" max="16384" width="9.109375" style="26"/>
  </cols>
  <sheetData>
    <row r="1" spans="1:7" ht="14.25" customHeight="1" x14ac:dyDescent="0.3">
      <c r="B1" s="502" t="s">
        <v>406</v>
      </c>
      <c r="C1" s="502"/>
      <c r="D1" s="502"/>
      <c r="E1" s="502"/>
      <c r="F1" s="502"/>
      <c r="G1" s="502"/>
    </row>
    <row r="2" spans="1:7" ht="14.25" customHeight="1" x14ac:dyDescent="0.3">
      <c r="B2" s="503" t="s">
        <v>540</v>
      </c>
      <c r="C2" s="503"/>
      <c r="D2" s="503"/>
      <c r="E2" s="503"/>
      <c r="F2" s="503"/>
      <c r="G2" s="503"/>
    </row>
    <row r="3" spans="1:7" ht="30" customHeight="1" x14ac:dyDescent="0.3">
      <c r="B3" s="504" t="s">
        <v>513</v>
      </c>
      <c r="C3" s="504"/>
      <c r="D3" s="504"/>
      <c r="E3" s="504"/>
      <c r="F3" s="504"/>
      <c r="G3" s="504"/>
    </row>
    <row r="4" spans="1:7" x14ac:dyDescent="0.3">
      <c r="B4" s="505" t="s">
        <v>306</v>
      </c>
      <c r="C4" s="505"/>
      <c r="D4" s="505"/>
      <c r="E4" s="505"/>
      <c r="F4" s="505"/>
      <c r="G4" s="505"/>
    </row>
    <row r="5" spans="1:7" ht="14.25" customHeight="1" x14ac:dyDescent="0.3">
      <c r="A5" s="144"/>
      <c r="B5" s="183" t="s">
        <v>312</v>
      </c>
      <c r="C5" s="183" t="s">
        <v>313</v>
      </c>
      <c r="D5" s="183" t="s">
        <v>314</v>
      </c>
      <c r="E5" s="183" t="s">
        <v>315</v>
      </c>
      <c r="F5" s="183" t="s">
        <v>316</v>
      </c>
      <c r="G5" s="183" t="s">
        <v>317</v>
      </c>
    </row>
    <row r="6" spans="1:7" ht="30" customHeight="1" x14ac:dyDescent="0.3">
      <c r="A6" s="144">
        <v>1</v>
      </c>
      <c r="B6" s="195" t="s">
        <v>30</v>
      </c>
      <c r="C6" s="355" t="s">
        <v>31</v>
      </c>
      <c r="D6" s="355" t="s">
        <v>499</v>
      </c>
      <c r="E6" s="355" t="s">
        <v>30</v>
      </c>
      <c r="F6" s="355" t="s">
        <v>31</v>
      </c>
      <c r="G6" s="355" t="s">
        <v>499</v>
      </c>
    </row>
    <row r="7" spans="1:7" ht="14.25" customHeight="1" x14ac:dyDescent="0.3">
      <c r="A7" s="144">
        <v>2</v>
      </c>
      <c r="B7" s="171" t="s">
        <v>32</v>
      </c>
      <c r="C7" s="172" t="s">
        <v>33</v>
      </c>
      <c r="D7" s="173"/>
      <c r="E7" s="174"/>
      <c r="F7" s="175" t="s">
        <v>34</v>
      </c>
      <c r="G7" s="176"/>
    </row>
    <row r="8" spans="1:7" ht="28.5" customHeight="1" x14ac:dyDescent="0.3">
      <c r="A8" s="144">
        <v>3</v>
      </c>
      <c r="B8" s="36" t="s">
        <v>35</v>
      </c>
      <c r="C8" s="39" t="s">
        <v>201</v>
      </c>
      <c r="D8" s="40">
        <v>37090482</v>
      </c>
      <c r="E8" s="36" t="s">
        <v>35</v>
      </c>
      <c r="F8" s="142" t="s">
        <v>17</v>
      </c>
      <c r="G8" s="40">
        <v>109342250</v>
      </c>
    </row>
    <row r="9" spans="1:7" ht="28.5" customHeight="1" x14ac:dyDescent="0.3">
      <c r="A9" s="144">
        <v>4</v>
      </c>
      <c r="B9" s="36" t="s">
        <v>36</v>
      </c>
      <c r="C9" s="39" t="s">
        <v>234</v>
      </c>
      <c r="D9" s="40">
        <v>115000000</v>
      </c>
      <c r="E9" s="36" t="s">
        <v>36</v>
      </c>
      <c r="F9" s="192" t="s">
        <v>37</v>
      </c>
      <c r="G9" s="40">
        <v>13883000</v>
      </c>
    </row>
    <row r="10" spans="1:7" ht="14.25" customHeight="1" x14ac:dyDescent="0.3">
      <c r="A10" s="144">
        <v>5</v>
      </c>
      <c r="B10" s="36" t="s">
        <v>38</v>
      </c>
      <c r="C10" s="39" t="s">
        <v>200</v>
      </c>
      <c r="D10" s="40">
        <v>135964000</v>
      </c>
      <c r="E10" s="36" t="s">
        <v>38</v>
      </c>
      <c r="F10" s="143" t="s">
        <v>18</v>
      </c>
      <c r="G10" s="40">
        <v>187224000</v>
      </c>
    </row>
    <row r="11" spans="1:7" ht="28.5" customHeight="1" x14ac:dyDescent="0.3">
      <c r="A11" s="144">
        <v>6</v>
      </c>
      <c r="B11" s="36" t="s">
        <v>87</v>
      </c>
      <c r="C11" s="39" t="s">
        <v>307</v>
      </c>
      <c r="D11" s="40">
        <f>'1. számú melléklet'!D32</f>
        <v>0</v>
      </c>
      <c r="E11" s="36" t="s">
        <v>39</v>
      </c>
      <c r="F11" s="143" t="s">
        <v>192</v>
      </c>
      <c r="G11" s="40">
        <v>2400000</v>
      </c>
    </row>
    <row r="12" spans="1:7" ht="14.25" customHeight="1" x14ac:dyDescent="0.3">
      <c r="A12" s="144">
        <v>7</v>
      </c>
      <c r="B12" s="36"/>
      <c r="C12" s="39"/>
      <c r="D12" s="40"/>
      <c r="E12" s="144" t="s">
        <v>41</v>
      </c>
      <c r="F12" s="144" t="s">
        <v>232</v>
      </c>
      <c r="G12" s="37">
        <v>56270878</v>
      </c>
    </row>
    <row r="13" spans="1:7" ht="14.25" customHeight="1" x14ac:dyDescent="0.3">
      <c r="A13" s="144">
        <v>8</v>
      </c>
      <c r="B13" s="41" t="s">
        <v>32</v>
      </c>
      <c r="C13" s="12"/>
      <c r="D13" s="42"/>
      <c r="E13" s="144" t="s">
        <v>42</v>
      </c>
      <c r="F13" s="144" t="s">
        <v>196</v>
      </c>
      <c r="G13" s="37">
        <v>297245042</v>
      </c>
    </row>
    <row r="14" spans="1:7" ht="28.5" customHeight="1" x14ac:dyDescent="0.3">
      <c r="A14" s="144">
        <v>9</v>
      </c>
      <c r="B14" s="171"/>
      <c r="C14" s="172" t="s">
        <v>266</v>
      </c>
      <c r="D14" s="299">
        <f>SUM(D8:D11)</f>
        <v>288054482</v>
      </c>
      <c r="E14" s="177"/>
      <c r="F14" s="178" t="s">
        <v>272</v>
      </c>
      <c r="G14" s="179">
        <f>SUM(G8:G13)</f>
        <v>666365170</v>
      </c>
    </row>
    <row r="15" spans="1:7" ht="42" customHeight="1" x14ac:dyDescent="0.3">
      <c r="A15" s="144">
        <v>10</v>
      </c>
      <c r="B15" s="41"/>
      <c r="C15" s="12" t="s">
        <v>350</v>
      </c>
      <c r="D15" s="42">
        <v>109500000</v>
      </c>
      <c r="E15" s="144"/>
      <c r="F15" s="12"/>
      <c r="G15" s="313"/>
    </row>
    <row r="16" spans="1:7" ht="42" customHeight="1" x14ac:dyDescent="0.3">
      <c r="A16" s="144"/>
      <c r="B16" s="203"/>
      <c r="C16" s="12" t="s">
        <v>497</v>
      </c>
      <c r="D16" s="42">
        <v>268810688</v>
      </c>
      <c r="E16" s="144"/>
      <c r="F16" s="12"/>
      <c r="G16" s="313"/>
    </row>
    <row r="17" spans="1:8" ht="28.5" customHeight="1" x14ac:dyDescent="0.3">
      <c r="A17" s="144">
        <v>11</v>
      </c>
      <c r="B17" s="196"/>
      <c r="C17" s="181" t="s">
        <v>49</v>
      </c>
      <c r="D17" s="300">
        <f>SUM(D14:D16)</f>
        <v>666365170</v>
      </c>
      <c r="E17" s="177"/>
      <c r="F17" s="182" t="s">
        <v>50</v>
      </c>
      <c r="G17" s="179">
        <f>SUM(G15+G14)</f>
        <v>666365170</v>
      </c>
    </row>
    <row r="18" spans="1:8" ht="28.5" customHeight="1" x14ac:dyDescent="0.3">
      <c r="A18" s="144">
        <v>12</v>
      </c>
      <c r="B18" s="197" t="s">
        <v>35</v>
      </c>
      <c r="C18" s="39" t="s">
        <v>235</v>
      </c>
      <c r="D18" s="40">
        <v>98319029</v>
      </c>
      <c r="E18" s="36" t="s">
        <v>35</v>
      </c>
      <c r="F18" s="39" t="s">
        <v>25</v>
      </c>
      <c r="G18" s="40">
        <v>100319029</v>
      </c>
    </row>
    <row r="19" spans="1:8" ht="14.25" customHeight="1" x14ac:dyDescent="0.3">
      <c r="A19" s="144">
        <v>13</v>
      </c>
      <c r="B19" s="197" t="s">
        <v>36</v>
      </c>
      <c r="C19" s="39" t="s">
        <v>261</v>
      </c>
      <c r="D19" s="40">
        <f>'1. számú melléklet'!D37</f>
        <v>0</v>
      </c>
      <c r="E19" s="36" t="s">
        <v>36</v>
      </c>
      <c r="F19" s="39" t="s">
        <v>26</v>
      </c>
      <c r="G19" s="40">
        <v>27350000</v>
      </c>
    </row>
    <row r="20" spans="1:8" ht="28.5" customHeight="1" x14ac:dyDescent="0.3">
      <c r="A20" s="144">
        <v>14</v>
      </c>
      <c r="B20" s="198">
        <v>3</v>
      </c>
      <c r="C20" s="39" t="s">
        <v>345</v>
      </c>
      <c r="D20" s="40"/>
      <c r="E20" s="36" t="s">
        <v>38</v>
      </c>
      <c r="F20" s="39" t="s">
        <v>233</v>
      </c>
      <c r="G20" s="40">
        <f>'1. számú melléklet'!D100</f>
        <v>500000</v>
      </c>
    </row>
    <row r="21" spans="1:8" ht="14.25" customHeight="1" x14ac:dyDescent="0.3">
      <c r="A21" s="144">
        <v>15</v>
      </c>
      <c r="B21" s="199"/>
      <c r="C21" s="144"/>
      <c r="D21" s="144"/>
      <c r="E21" s="36" t="s">
        <v>39</v>
      </c>
      <c r="F21" s="39" t="s">
        <v>359</v>
      </c>
      <c r="G21" s="40">
        <f>'1. számú melléklet'!D101</f>
        <v>0</v>
      </c>
    </row>
    <row r="22" spans="1:8" ht="30.75" customHeight="1" x14ac:dyDescent="0.3">
      <c r="A22" s="144">
        <v>16</v>
      </c>
      <c r="B22" s="200"/>
      <c r="C22" s="172" t="s">
        <v>273</v>
      </c>
      <c r="D22" s="173">
        <f>SUM(D18:D21)</f>
        <v>98319029</v>
      </c>
      <c r="E22" s="184"/>
      <c r="F22" s="178" t="s">
        <v>274</v>
      </c>
      <c r="G22" s="173">
        <f>SUM(G18:G21)</f>
        <v>128169029</v>
      </c>
    </row>
    <row r="23" spans="1:8" ht="46.5" customHeight="1" x14ac:dyDescent="0.3">
      <c r="A23" s="144"/>
      <c r="B23" s="197">
        <v>1</v>
      </c>
      <c r="C23" s="12" t="s">
        <v>48</v>
      </c>
      <c r="D23" s="40">
        <v>0</v>
      </c>
      <c r="E23" s="36"/>
      <c r="F23" s="186"/>
      <c r="G23" s="42"/>
    </row>
    <row r="24" spans="1:8" ht="42" customHeight="1" x14ac:dyDescent="0.3">
      <c r="A24" s="144">
        <v>17</v>
      </c>
      <c r="B24" s="199">
        <v>2</v>
      </c>
      <c r="C24" s="12" t="s">
        <v>514</v>
      </c>
      <c r="D24" s="313">
        <v>29850000</v>
      </c>
      <c r="E24" s="144"/>
      <c r="F24" s="144"/>
      <c r="G24" s="37"/>
    </row>
    <row r="25" spans="1:8" ht="30" customHeight="1" x14ac:dyDescent="0.3">
      <c r="A25" s="144">
        <v>18</v>
      </c>
      <c r="B25" s="201"/>
      <c r="C25" s="178" t="s">
        <v>51</v>
      </c>
      <c r="D25" s="179">
        <f>SUM(D22:D24)</f>
        <v>128169029</v>
      </c>
      <c r="E25" s="182"/>
      <c r="F25" s="178" t="s">
        <v>52</v>
      </c>
      <c r="G25" s="179">
        <f>SUM(G22:G24)</f>
        <v>128169029</v>
      </c>
    </row>
    <row r="26" spans="1:8" ht="45" customHeight="1" x14ac:dyDescent="0.3">
      <c r="A26" s="144">
        <v>19</v>
      </c>
      <c r="B26" s="197"/>
      <c r="C26" s="12" t="s">
        <v>509</v>
      </c>
      <c r="D26" s="40">
        <v>1339312</v>
      </c>
      <c r="E26" s="36" t="s">
        <v>35</v>
      </c>
      <c r="F26" s="194" t="s">
        <v>367</v>
      </c>
      <c r="G26" s="40">
        <v>1339312</v>
      </c>
    </row>
    <row r="27" spans="1:8" ht="45" customHeight="1" x14ac:dyDescent="0.3">
      <c r="A27" s="144"/>
      <c r="B27" s="197"/>
      <c r="C27" s="12" t="s">
        <v>366</v>
      </c>
      <c r="D27" s="40"/>
      <c r="E27" s="36" t="s">
        <v>36</v>
      </c>
      <c r="F27" s="194" t="s">
        <v>388</v>
      </c>
      <c r="G27" s="40">
        <f>'1. számú melléklet'!D108</f>
        <v>0</v>
      </c>
    </row>
    <row r="28" spans="1:8" ht="25.5" customHeight="1" x14ac:dyDescent="0.3">
      <c r="A28" s="144">
        <v>20</v>
      </c>
      <c r="B28" s="197"/>
      <c r="C28" s="12"/>
      <c r="D28" s="40"/>
      <c r="E28" s="36" t="s">
        <v>38</v>
      </c>
      <c r="F28" s="39" t="s">
        <v>368</v>
      </c>
      <c r="G28" s="40">
        <f>'1. számú melléklet'!D105</f>
        <v>0</v>
      </c>
    </row>
    <row r="29" spans="1:8" ht="21" customHeight="1" x14ac:dyDescent="0.3">
      <c r="A29" s="144">
        <v>21</v>
      </c>
      <c r="B29" s="200"/>
      <c r="C29" s="172" t="s">
        <v>389</v>
      </c>
      <c r="D29" s="173">
        <f>SUM(D26:D28)</f>
        <v>1339312</v>
      </c>
      <c r="E29" s="184"/>
      <c r="F29" s="341" t="s">
        <v>390</v>
      </c>
      <c r="G29" s="173">
        <f>SUM(G26:G28)</f>
        <v>1339312</v>
      </c>
    </row>
    <row r="30" spans="1:8" ht="14.25" customHeight="1" x14ac:dyDescent="0.3">
      <c r="A30" s="144">
        <v>23</v>
      </c>
      <c r="B30" s="202" t="s">
        <v>32</v>
      </c>
      <c r="C30" s="172" t="s">
        <v>33</v>
      </c>
      <c r="D30" s="173"/>
      <c r="E30" s="174"/>
      <c r="F30" s="175" t="s">
        <v>34</v>
      </c>
      <c r="G30" s="176"/>
    </row>
    <row r="31" spans="1:8" ht="28.5" customHeight="1" x14ac:dyDescent="0.3">
      <c r="A31" s="144">
        <v>24</v>
      </c>
      <c r="B31" s="203"/>
      <c r="C31" s="12" t="s">
        <v>408</v>
      </c>
      <c r="D31" s="42">
        <v>288054482</v>
      </c>
      <c r="E31" s="180"/>
      <c r="F31" s="186" t="s">
        <v>272</v>
      </c>
      <c r="G31" s="187">
        <f>G14</f>
        <v>666365170</v>
      </c>
      <c r="H31" s="27"/>
    </row>
    <row r="32" spans="1:8" ht="28.5" customHeight="1" x14ac:dyDescent="0.3">
      <c r="A32" s="144">
        <v>25</v>
      </c>
      <c r="B32" s="203"/>
      <c r="C32" s="12" t="s">
        <v>273</v>
      </c>
      <c r="D32" s="42">
        <v>98319029</v>
      </c>
      <c r="E32" s="41"/>
      <c r="F32" s="186" t="s">
        <v>274</v>
      </c>
      <c r="G32" s="42">
        <f>G22</f>
        <v>128169029</v>
      </c>
      <c r="H32" s="27"/>
    </row>
    <row r="33" spans="1:8" ht="27.75" customHeight="1" x14ac:dyDescent="0.3">
      <c r="A33" s="144">
        <v>26</v>
      </c>
      <c r="B33" s="41"/>
      <c r="C33" s="12" t="s">
        <v>369</v>
      </c>
      <c r="D33" s="42">
        <v>409500000</v>
      </c>
      <c r="E33" s="41"/>
      <c r="F33" s="186" t="s">
        <v>370</v>
      </c>
      <c r="G33" s="42">
        <v>1339312</v>
      </c>
      <c r="H33" s="27"/>
    </row>
    <row r="34" spans="1:8" x14ac:dyDescent="0.3">
      <c r="A34" s="144">
        <v>27</v>
      </c>
      <c r="B34" s="188"/>
      <c r="C34" s="189" t="s">
        <v>53</v>
      </c>
      <c r="D34" s="190">
        <f>SUM(D31:D33)</f>
        <v>795873511</v>
      </c>
      <c r="E34" s="189"/>
      <c r="F34" s="189" t="s">
        <v>54</v>
      </c>
      <c r="G34" s="190">
        <f>SUM(G31:G33)</f>
        <v>795873511</v>
      </c>
    </row>
    <row r="35" spans="1:8" ht="28.5" customHeight="1" x14ac:dyDescent="0.3">
      <c r="A35" s="144">
        <v>28</v>
      </c>
      <c r="B35" s="188"/>
      <c r="C35" s="193" t="s">
        <v>55</v>
      </c>
      <c r="D35" s="190">
        <f>D36</f>
        <v>0</v>
      </c>
      <c r="E35" s="191"/>
      <c r="F35" s="180"/>
      <c r="G35" s="180"/>
    </row>
    <row r="36" spans="1:8" ht="33.75" customHeight="1" x14ac:dyDescent="0.3">
      <c r="A36" s="144">
        <v>29</v>
      </c>
      <c r="B36" s="183"/>
      <c r="C36" s="194" t="s">
        <v>371</v>
      </c>
      <c r="D36" s="313"/>
      <c r="E36" s="183"/>
      <c r="F36" s="144"/>
      <c r="G36" s="144"/>
    </row>
    <row r="37" spans="1:8" ht="28.5" customHeight="1" x14ac:dyDescent="0.3">
      <c r="A37" s="144">
        <v>30</v>
      </c>
      <c r="B37" s="188"/>
      <c r="C37" s="193" t="s">
        <v>56</v>
      </c>
      <c r="D37" s="190"/>
      <c r="E37" s="191"/>
      <c r="F37" s="180"/>
      <c r="G37" s="180"/>
    </row>
    <row r="38" spans="1:8" ht="14.25" customHeight="1" x14ac:dyDescent="0.3">
      <c r="A38" s="144">
        <v>31</v>
      </c>
      <c r="B38" s="188"/>
      <c r="C38" s="189" t="s">
        <v>57</v>
      </c>
      <c r="D38" s="190">
        <f>D34+D35+D37</f>
        <v>795873511</v>
      </c>
      <c r="E38" s="188"/>
      <c r="F38" s="189" t="s">
        <v>58</v>
      </c>
      <c r="G38" s="190">
        <f>G34</f>
        <v>795873511</v>
      </c>
    </row>
    <row r="39" spans="1:8" ht="17.25" customHeight="1" x14ac:dyDescent="0.3">
      <c r="B39" s="1"/>
    </row>
    <row r="40" spans="1:8" ht="16.5" customHeight="1" x14ac:dyDescent="0.3">
      <c r="B40" s="1"/>
    </row>
    <row r="41" spans="1:8" ht="16.5" customHeight="1" x14ac:dyDescent="0.3">
      <c r="B41" s="1"/>
    </row>
    <row r="42" spans="1:8" ht="15" customHeight="1" x14ac:dyDescent="0.3">
      <c r="B42" s="1"/>
    </row>
    <row r="43" spans="1:8" ht="15.75" customHeight="1" x14ac:dyDescent="0.3">
      <c r="B43" s="1"/>
    </row>
    <row r="44" spans="1:8" ht="16.5" customHeight="1" x14ac:dyDescent="0.3"/>
    <row r="45" spans="1:8" ht="15.75" customHeight="1" x14ac:dyDescent="0.3"/>
    <row r="46" spans="1:8" ht="16.5" customHeight="1" x14ac:dyDescent="0.3"/>
    <row r="52" ht="16.5" customHeight="1" x14ac:dyDescent="0.3"/>
    <row r="53" ht="17.25" customHeight="1" x14ac:dyDescent="0.3"/>
    <row r="54" ht="15.75" customHeight="1" x14ac:dyDescent="0.3"/>
    <row r="55" ht="18" customHeight="1" x14ac:dyDescent="0.3"/>
    <row r="56" ht="18" customHeight="1" x14ac:dyDescent="0.3"/>
    <row r="57" ht="18.75" customHeight="1" x14ac:dyDescent="0.3"/>
    <row r="58" ht="18" customHeight="1" x14ac:dyDescent="0.3"/>
    <row r="59" ht="19.5" customHeight="1" x14ac:dyDescent="0.3"/>
    <row r="60" ht="16.5" hidden="1" customHeight="1" x14ac:dyDescent="0.3"/>
    <row r="61" ht="16.5" customHeight="1" x14ac:dyDescent="0.3"/>
    <row r="62" ht="15.75" customHeight="1" x14ac:dyDescent="0.3"/>
    <row r="63" ht="15.75" customHeight="1" x14ac:dyDescent="0.3"/>
    <row r="93" ht="20.25" customHeight="1" x14ac:dyDescent="0.3"/>
    <row r="101" hidden="1" x14ac:dyDescent="0.3"/>
    <row r="156" spans="6:6" x14ac:dyDescent="0.3">
      <c r="F156" s="27"/>
    </row>
    <row r="236" ht="21.75" customHeight="1" x14ac:dyDescent="0.3"/>
    <row r="237" ht="21.75" customHeight="1" x14ac:dyDescent="0.3"/>
  </sheetData>
  <mergeCells count="4">
    <mergeCell ref="B1:G1"/>
    <mergeCell ref="B2:G2"/>
    <mergeCell ref="B3:G3"/>
    <mergeCell ref="B4:G4"/>
  </mergeCells>
  <pageMargins left="0.59055118110236227" right="0.59055118110236227" top="0.59055118110236227" bottom="0.59055118110236227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1:Q11"/>
  <sheetViews>
    <sheetView workbookViewId="0">
      <selection activeCell="B2" sqref="B2:Q2"/>
    </sheetView>
  </sheetViews>
  <sheetFormatPr defaultRowHeight="14.4" x14ac:dyDescent="0.3"/>
  <cols>
    <col min="1" max="1" width="2.6640625" style="359" bestFit="1" customWidth="1"/>
    <col min="2" max="2" width="5" customWidth="1"/>
    <col min="3" max="3" width="14" customWidth="1"/>
    <col min="4" max="4" width="11" customWidth="1"/>
    <col min="5" max="5" width="7.109375" customWidth="1"/>
    <col min="6" max="6" width="11" customWidth="1"/>
    <col min="7" max="7" width="9.33203125" customWidth="1"/>
    <col min="8" max="8" width="10.6640625" customWidth="1"/>
    <col min="9" max="9" width="9.6640625" customWidth="1"/>
    <col min="10" max="10" width="9.5546875" customWidth="1"/>
    <col min="11" max="11" width="9.6640625" customWidth="1"/>
    <col min="12" max="12" width="9.5546875" customWidth="1"/>
    <col min="13" max="13" width="10.6640625" customWidth="1"/>
    <col min="14" max="14" width="8.6640625" customWidth="1"/>
    <col min="15" max="15" width="8.5546875" customWidth="1"/>
    <col min="16" max="16" width="5" customWidth="1"/>
    <col min="17" max="17" width="13" customWidth="1"/>
  </cols>
  <sheetData>
    <row r="1" spans="1:17" ht="15.6" x14ac:dyDescent="0.3">
      <c r="B1" s="502" t="s">
        <v>409</v>
      </c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</row>
    <row r="2" spans="1:17" ht="15.6" x14ac:dyDescent="0.3">
      <c r="B2" s="503" t="s">
        <v>540</v>
      </c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</row>
    <row r="3" spans="1:17" ht="15.6" x14ac:dyDescent="0.3">
      <c r="B3" s="503" t="s">
        <v>517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</row>
    <row r="4" spans="1:17" ht="15.6" x14ac:dyDescent="0.3">
      <c r="B4" s="503" t="s">
        <v>60</v>
      </c>
      <c r="C4" s="506"/>
      <c r="D4" s="506"/>
      <c r="E4" s="506"/>
      <c r="F4" s="506"/>
      <c r="G4" s="506"/>
      <c r="H4" s="506"/>
      <c r="I4" s="506"/>
      <c r="J4" s="506"/>
      <c r="K4" s="506"/>
      <c r="L4" s="506"/>
      <c r="M4" s="506"/>
      <c r="N4" s="506"/>
      <c r="O4" s="506"/>
      <c r="P4" s="506"/>
      <c r="Q4" s="506"/>
    </row>
    <row r="5" spans="1:17" ht="15.6" x14ac:dyDescent="0.3">
      <c r="B5" s="26"/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08"/>
      <c r="O5" s="108"/>
      <c r="P5" s="108"/>
      <c r="Q5" s="108" t="s">
        <v>306</v>
      </c>
    </row>
    <row r="6" spans="1:17" s="135" customFormat="1" x14ac:dyDescent="0.3">
      <c r="A6" s="362"/>
      <c r="B6" s="377" t="s">
        <v>312</v>
      </c>
      <c r="C6" s="378" t="s">
        <v>313</v>
      </c>
      <c r="D6" s="378" t="s">
        <v>314</v>
      </c>
      <c r="E6" s="378" t="s">
        <v>315</v>
      </c>
      <c r="F6" s="378" t="s">
        <v>316</v>
      </c>
      <c r="G6" s="378" t="s">
        <v>317</v>
      </c>
      <c r="H6" s="378" t="s">
        <v>318</v>
      </c>
      <c r="I6" s="378" t="s">
        <v>319</v>
      </c>
      <c r="J6" s="378" t="s">
        <v>320</v>
      </c>
      <c r="K6" s="378" t="s">
        <v>321</v>
      </c>
      <c r="L6" s="378" t="s">
        <v>322</v>
      </c>
      <c r="M6" s="379" t="s">
        <v>323</v>
      </c>
      <c r="N6" s="378" t="s">
        <v>324</v>
      </c>
      <c r="O6" s="378" t="s">
        <v>325</v>
      </c>
      <c r="P6" s="378" t="s">
        <v>326</v>
      </c>
      <c r="Q6" s="378" t="s">
        <v>327</v>
      </c>
    </row>
    <row r="7" spans="1:17" s="135" customFormat="1" ht="57" x14ac:dyDescent="0.3">
      <c r="A7" s="362">
        <v>1</v>
      </c>
      <c r="B7" s="380" t="s">
        <v>61</v>
      </c>
      <c r="C7" s="380" t="s">
        <v>62</v>
      </c>
      <c r="D7" s="380" t="s">
        <v>63</v>
      </c>
      <c r="E7" s="380" t="s">
        <v>64</v>
      </c>
      <c r="F7" s="380" t="s">
        <v>65</v>
      </c>
      <c r="G7" s="380" t="s">
        <v>17</v>
      </c>
      <c r="H7" s="380" t="s">
        <v>174</v>
      </c>
      <c r="I7" s="380" t="s">
        <v>66</v>
      </c>
      <c r="J7" s="380" t="s">
        <v>328</v>
      </c>
      <c r="K7" s="380" t="s">
        <v>67</v>
      </c>
      <c r="L7" s="380" t="s">
        <v>68</v>
      </c>
      <c r="M7" s="380" t="s">
        <v>236</v>
      </c>
      <c r="N7" s="380" t="s">
        <v>69</v>
      </c>
      <c r="O7" s="380" t="s">
        <v>351</v>
      </c>
      <c r="P7" s="456" t="s">
        <v>70</v>
      </c>
      <c r="Q7" s="380" t="s">
        <v>71</v>
      </c>
    </row>
    <row r="8" spans="1:17" s="358" customFormat="1" ht="24.75" customHeight="1" x14ac:dyDescent="0.3">
      <c r="A8" s="363">
        <v>2</v>
      </c>
      <c r="B8" s="364" t="s">
        <v>2</v>
      </c>
      <c r="C8" s="365" t="s">
        <v>410</v>
      </c>
      <c r="D8" s="366" t="s">
        <v>72</v>
      </c>
      <c r="E8" s="366"/>
      <c r="F8" s="367"/>
      <c r="G8" s="366"/>
      <c r="H8" s="366"/>
      <c r="I8" s="366"/>
      <c r="J8" s="366"/>
      <c r="K8" s="366"/>
      <c r="L8" s="366"/>
      <c r="M8" s="366"/>
      <c r="N8" s="366"/>
      <c r="O8" s="366"/>
      <c r="P8" s="365"/>
      <c r="Q8" s="368"/>
    </row>
    <row r="9" spans="1:17" ht="37.5" customHeight="1" x14ac:dyDescent="0.3">
      <c r="A9" s="360">
        <v>3</v>
      </c>
      <c r="B9" s="369" t="s">
        <v>35</v>
      </c>
      <c r="C9" s="370" t="s">
        <v>73</v>
      </c>
      <c r="D9" s="374">
        <f>'1. számú melléklet'!D46</f>
        <v>795873511</v>
      </c>
      <c r="E9" s="374">
        <v>0</v>
      </c>
      <c r="F9" s="375">
        <f>SUM(D9:E9)</f>
        <v>795873511</v>
      </c>
      <c r="G9" s="374">
        <f>'1. számú melléklet'!D50</f>
        <v>109342250</v>
      </c>
      <c r="H9" s="374">
        <f>'1. számú melléklet'!D64</f>
        <v>13883000</v>
      </c>
      <c r="I9" s="374">
        <f>'1. számú melléklet'!D65</f>
        <v>187224000</v>
      </c>
      <c r="J9" s="374">
        <f>'1. számú melléklet'!D85+'1. számú melléklet'!D88</f>
        <v>58670878</v>
      </c>
      <c r="K9" s="374">
        <f>'1. számú melléklet'!D94+'1. számú melléklet'!D101</f>
        <v>297245042</v>
      </c>
      <c r="L9" s="374">
        <f>'1. számú melléklet'!D105</f>
        <v>0</v>
      </c>
      <c r="M9" s="374">
        <f>'1. számú melléklet'!D98+'1. számú melléklet'!D99</f>
        <v>127669029</v>
      </c>
      <c r="N9" s="374">
        <f>'1. számú melléklet'!D100+'1. számú melléklet'!D108</f>
        <v>500000</v>
      </c>
      <c r="O9" s="374">
        <f>'1. számú melléklet'!D106</f>
        <v>1339312</v>
      </c>
      <c r="P9" s="370">
        <v>18</v>
      </c>
      <c r="Q9" s="373">
        <f>SUM(G9:O9)</f>
        <v>795873511</v>
      </c>
    </row>
    <row r="10" spans="1:17" s="23" customFormat="1" ht="49.5" customHeight="1" x14ac:dyDescent="0.25">
      <c r="A10" s="361">
        <v>4</v>
      </c>
      <c r="B10" s="371" t="s">
        <v>2</v>
      </c>
      <c r="C10" s="372" t="s">
        <v>411</v>
      </c>
      <c r="D10" s="376">
        <f>SUM(D9:D9)</f>
        <v>795873511</v>
      </c>
      <c r="E10" s="376">
        <f>SUM(E9:E9)</f>
        <v>0</v>
      </c>
      <c r="F10" s="375">
        <f t="shared" ref="F10" si="0">SUM(D10:E10)</f>
        <v>795873511</v>
      </c>
      <c r="G10" s="376">
        <f t="shared" ref="G10:P10" si="1">SUM(G9:G9)</f>
        <v>109342250</v>
      </c>
      <c r="H10" s="376">
        <f t="shared" si="1"/>
        <v>13883000</v>
      </c>
      <c r="I10" s="376">
        <f t="shared" si="1"/>
        <v>187224000</v>
      </c>
      <c r="J10" s="376">
        <f t="shared" si="1"/>
        <v>58670878</v>
      </c>
      <c r="K10" s="376">
        <f t="shared" si="1"/>
        <v>297245042</v>
      </c>
      <c r="L10" s="376">
        <f t="shared" si="1"/>
        <v>0</v>
      </c>
      <c r="M10" s="376">
        <f t="shared" si="1"/>
        <v>127669029</v>
      </c>
      <c r="N10" s="376">
        <f t="shared" si="1"/>
        <v>500000</v>
      </c>
      <c r="O10" s="376">
        <f t="shared" si="1"/>
        <v>1339312</v>
      </c>
      <c r="P10" s="372">
        <f t="shared" si="1"/>
        <v>18</v>
      </c>
      <c r="Q10" s="373">
        <f t="shared" ref="Q10" si="2">SUM(G10:O10)</f>
        <v>795873511</v>
      </c>
    </row>
    <row r="11" spans="1:17" x14ac:dyDescent="0.3">
      <c r="B11" s="29"/>
      <c r="G11" s="30"/>
    </row>
  </sheetData>
  <mergeCells count="4">
    <mergeCell ref="B3:Q3"/>
    <mergeCell ref="B4:Q4"/>
    <mergeCell ref="B1:Q1"/>
    <mergeCell ref="B2:Q2"/>
  </mergeCells>
  <pageMargins left="0.19685039370078741" right="0.19685039370078741" top="0.59055118110236227" bottom="0.59055118110236227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J11"/>
  <sheetViews>
    <sheetView workbookViewId="0">
      <selection activeCell="B2" sqref="B2:H2"/>
    </sheetView>
  </sheetViews>
  <sheetFormatPr defaultRowHeight="14.4" x14ac:dyDescent="0.3"/>
  <cols>
    <col min="3" max="3" width="52.109375" customWidth="1"/>
    <col min="4" max="4" width="16" customWidth="1"/>
    <col min="7" max="7" width="16.88671875" customWidth="1"/>
  </cols>
  <sheetData>
    <row r="1" spans="1:10" ht="15.6" x14ac:dyDescent="0.3">
      <c r="A1" s="381"/>
      <c r="B1" s="502" t="s">
        <v>412</v>
      </c>
      <c r="C1" s="502"/>
      <c r="D1" s="502"/>
      <c r="E1" s="502"/>
      <c r="F1" s="502"/>
      <c r="G1" s="502"/>
      <c r="H1" s="502"/>
      <c r="I1" s="108"/>
      <c r="J1" s="108"/>
    </row>
    <row r="2" spans="1:10" ht="15.6" x14ac:dyDescent="0.3">
      <c r="A2" s="381"/>
      <c r="B2" s="503" t="s">
        <v>540</v>
      </c>
      <c r="C2" s="503"/>
      <c r="D2" s="503"/>
      <c r="E2" s="503"/>
      <c r="F2" s="503"/>
      <c r="G2" s="503"/>
      <c r="H2" s="503"/>
      <c r="I2" s="108"/>
      <c r="J2" s="108"/>
    </row>
    <row r="3" spans="1:10" ht="15.6" x14ac:dyDescent="0.3">
      <c r="A3" s="381"/>
      <c r="B3" s="503" t="s">
        <v>515</v>
      </c>
      <c r="C3" s="503"/>
      <c r="D3" s="503"/>
      <c r="E3" s="503"/>
      <c r="F3" s="503"/>
      <c r="G3" s="503"/>
      <c r="H3" s="503"/>
      <c r="I3" s="108"/>
      <c r="J3" s="108"/>
    </row>
    <row r="4" spans="1:10" ht="15.6" x14ac:dyDescent="0.3">
      <c r="A4" s="381"/>
      <c r="B4" s="1"/>
      <c r="C4" s="108"/>
      <c r="D4" s="108"/>
      <c r="E4" s="108"/>
      <c r="F4" s="108"/>
      <c r="G4" s="108"/>
      <c r="H4" s="108"/>
      <c r="I4" s="108"/>
      <c r="J4" s="108"/>
    </row>
    <row r="5" spans="1:10" ht="15.6" x14ac:dyDescent="0.3">
      <c r="A5" s="381"/>
      <c r="B5" s="386"/>
      <c r="C5" s="108"/>
      <c r="D5" s="108"/>
      <c r="E5" s="108"/>
      <c r="F5" s="108"/>
      <c r="G5" s="108"/>
      <c r="H5" s="14" t="s">
        <v>308</v>
      </c>
      <c r="I5" s="108"/>
      <c r="J5" s="108"/>
    </row>
    <row r="6" spans="1:10" ht="15.6" x14ac:dyDescent="0.3">
      <c r="A6" s="382"/>
      <c r="B6" s="170" t="s">
        <v>312</v>
      </c>
      <c r="C6" s="170" t="s">
        <v>313</v>
      </c>
      <c r="D6" s="170" t="s">
        <v>314</v>
      </c>
      <c r="E6" s="170" t="s">
        <v>315</v>
      </c>
      <c r="F6" s="170" t="s">
        <v>316</v>
      </c>
      <c r="G6" s="170" t="s">
        <v>317</v>
      </c>
      <c r="H6" s="162" t="s">
        <v>318</v>
      </c>
      <c r="I6" s="108"/>
      <c r="J6" s="108"/>
    </row>
    <row r="7" spans="1:10" ht="46.8" x14ac:dyDescent="0.3">
      <c r="A7" s="382">
        <v>1</v>
      </c>
      <c r="B7" s="165" t="s">
        <v>61</v>
      </c>
      <c r="C7" s="165" t="s">
        <v>1</v>
      </c>
      <c r="D7" s="165" t="s">
        <v>58</v>
      </c>
      <c r="E7" s="165" t="s">
        <v>74</v>
      </c>
      <c r="F7" s="165" t="s">
        <v>75</v>
      </c>
      <c r="G7" s="165" t="s">
        <v>76</v>
      </c>
      <c r="H7" s="165" t="s">
        <v>77</v>
      </c>
      <c r="I7" s="108"/>
      <c r="J7" s="108"/>
    </row>
    <row r="8" spans="1:10" ht="26.25" customHeight="1" x14ac:dyDescent="0.3">
      <c r="A8" s="382">
        <v>2</v>
      </c>
      <c r="B8" s="383">
        <v>1</v>
      </c>
      <c r="C8" s="304" t="s">
        <v>532</v>
      </c>
      <c r="D8" s="302">
        <v>6350000</v>
      </c>
      <c r="E8" s="161">
        <v>0</v>
      </c>
      <c r="F8" s="161">
        <v>0</v>
      </c>
      <c r="G8" s="302">
        <v>6350000</v>
      </c>
      <c r="H8" s="161">
        <v>0</v>
      </c>
      <c r="I8" s="108"/>
      <c r="J8" s="108"/>
    </row>
    <row r="9" spans="1:10" ht="26.25" customHeight="1" x14ac:dyDescent="0.3">
      <c r="A9" s="382">
        <v>3</v>
      </c>
      <c r="B9" s="383">
        <v>2</v>
      </c>
      <c r="C9" s="304" t="s">
        <v>533</v>
      </c>
      <c r="D9" s="302">
        <v>20000000</v>
      </c>
      <c r="E9" s="161">
        <v>0</v>
      </c>
      <c r="F9" s="161">
        <v>0</v>
      </c>
      <c r="G9" s="302">
        <v>20000000</v>
      </c>
      <c r="H9" s="161">
        <v>0</v>
      </c>
      <c r="I9" s="108"/>
      <c r="J9" s="108"/>
    </row>
    <row r="10" spans="1:10" ht="26.25" customHeight="1" x14ac:dyDescent="0.3">
      <c r="A10" s="382">
        <v>4</v>
      </c>
      <c r="B10" s="383">
        <v>3</v>
      </c>
      <c r="C10" s="304" t="s">
        <v>538</v>
      </c>
      <c r="D10" s="302">
        <v>1000000</v>
      </c>
      <c r="E10" s="161">
        <v>0</v>
      </c>
      <c r="F10" s="161">
        <v>0</v>
      </c>
      <c r="G10" s="302">
        <v>1000000</v>
      </c>
      <c r="H10" s="161">
        <v>0</v>
      </c>
      <c r="I10" s="108"/>
      <c r="J10" s="108"/>
    </row>
    <row r="11" spans="1:10" ht="15.6" x14ac:dyDescent="0.3">
      <c r="A11" s="382">
        <v>5</v>
      </c>
      <c r="B11" s="383"/>
      <c r="C11" s="305" t="s">
        <v>392</v>
      </c>
      <c r="D11" s="303">
        <f>SUM(D8:D10)</f>
        <v>27350000</v>
      </c>
      <c r="E11" s="161">
        <v>0</v>
      </c>
      <c r="F11" s="161">
        <v>0</v>
      </c>
      <c r="G11" s="303">
        <f>SUM(G8:G10)</f>
        <v>27350000</v>
      </c>
      <c r="H11" s="161">
        <v>0</v>
      </c>
      <c r="I11" s="108"/>
      <c r="J11" s="108"/>
    </row>
  </sheetData>
  <mergeCells count="3">
    <mergeCell ref="B1:H1"/>
    <mergeCell ref="B2:H2"/>
    <mergeCell ref="B3:H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</sheetPr>
  <dimension ref="A1:I14"/>
  <sheetViews>
    <sheetView workbookViewId="0">
      <selection activeCell="A3" sqref="A3:I3"/>
    </sheetView>
  </sheetViews>
  <sheetFormatPr defaultRowHeight="14.4" x14ac:dyDescent="0.3"/>
  <cols>
    <col min="1" max="1" width="6.6640625" style="169" customWidth="1"/>
    <col min="2" max="2" width="60.6640625" customWidth="1"/>
    <col min="3" max="3" width="15.88671875" customWidth="1"/>
    <col min="4" max="4" width="9" customWidth="1"/>
    <col min="5" max="5" width="7.44140625" customWidth="1"/>
    <col min="6" max="6" width="14.6640625" customWidth="1"/>
    <col min="7" max="7" width="10.109375" customWidth="1"/>
    <col min="8" max="8" width="10.33203125" customWidth="1"/>
  </cols>
  <sheetData>
    <row r="1" spans="1:9" x14ac:dyDescent="0.3">
      <c r="A1" s="33"/>
      <c r="B1" s="34"/>
      <c r="C1" s="35"/>
      <c r="D1" s="31"/>
      <c r="E1" s="31"/>
      <c r="F1" s="35"/>
      <c r="G1" s="31"/>
    </row>
    <row r="2" spans="1:9" s="205" customFormat="1" ht="13.8" x14ac:dyDescent="0.25">
      <c r="A2" s="507" t="s">
        <v>413</v>
      </c>
      <c r="B2" s="508"/>
      <c r="C2" s="508"/>
      <c r="D2" s="508"/>
      <c r="E2" s="508"/>
      <c r="F2" s="508"/>
      <c r="G2" s="508"/>
      <c r="H2" s="508"/>
      <c r="I2" s="508"/>
    </row>
    <row r="3" spans="1:9" s="205" customFormat="1" ht="13.8" x14ac:dyDescent="0.25">
      <c r="A3" s="508" t="s">
        <v>540</v>
      </c>
      <c r="B3" s="508"/>
      <c r="C3" s="508"/>
      <c r="D3" s="508"/>
      <c r="E3" s="508"/>
      <c r="F3" s="508"/>
      <c r="G3" s="508"/>
      <c r="H3" s="508"/>
      <c r="I3" s="508"/>
    </row>
    <row r="4" spans="1:9" s="205" customFormat="1" ht="13.8" x14ac:dyDescent="0.25">
      <c r="A4" s="508" t="s">
        <v>518</v>
      </c>
      <c r="B4" s="508"/>
      <c r="C4" s="508"/>
      <c r="D4" s="508"/>
      <c r="E4" s="508"/>
      <c r="F4" s="508"/>
      <c r="G4" s="508"/>
      <c r="H4" s="508"/>
      <c r="I4" s="508"/>
    </row>
    <row r="5" spans="1:9" s="205" customFormat="1" ht="13.8" x14ac:dyDescent="0.25">
      <c r="A5" s="427"/>
      <c r="B5" s="427"/>
      <c r="C5" s="427"/>
      <c r="D5" s="427"/>
      <c r="E5" s="427"/>
      <c r="F5" s="427"/>
      <c r="G5" s="427"/>
      <c r="H5" s="427"/>
      <c r="I5" s="427"/>
    </row>
    <row r="6" spans="1:9" ht="15.75" customHeight="1" x14ac:dyDescent="0.3">
      <c r="A6" s="511"/>
      <c r="B6" s="511"/>
      <c r="F6" t="s">
        <v>306</v>
      </c>
    </row>
    <row r="7" spans="1:9" s="205" customFormat="1" ht="33.75" customHeight="1" x14ac:dyDescent="0.25">
      <c r="A7" s="509" t="s">
        <v>78</v>
      </c>
      <c r="B7" s="510" t="s">
        <v>79</v>
      </c>
      <c r="C7" s="510" t="s">
        <v>58</v>
      </c>
      <c r="D7" s="385" t="s">
        <v>80</v>
      </c>
      <c r="E7" s="385" t="s">
        <v>81</v>
      </c>
      <c r="F7" s="385" t="s">
        <v>82</v>
      </c>
      <c r="G7" s="510" t="s">
        <v>83</v>
      </c>
    </row>
    <row r="8" spans="1:9" ht="22.5" customHeight="1" x14ac:dyDescent="0.3">
      <c r="A8" s="509"/>
      <c r="B8" s="510"/>
      <c r="C8" s="510"/>
      <c r="D8" s="385" t="s">
        <v>84</v>
      </c>
      <c r="E8" s="385" t="s">
        <v>85</v>
      </c>
      <c r="F8" s="385" t="s">
        <v>86</v>
      </c>
      <c r="G8" s="510"/>
    </row>
    <row r="9" spans="1:9" ht="16.5" customHeight="1" x14ac:dyDescent="0.3">
      <c r="A9" s="384">
        <v>1</v>
      </c>
      <c r="B9" s="304" t="s">
        <v>519</v>
      </c>
      <c r="C9" s="302">
        <v>25319029</v>
      </c>
      <c r="D9" s="161">
        <v>0</v>
      </c>
      <c r="E9" s="161">
        <v>0</v>
      </c>
      <c r="F9" s="302">
        <f>C9+D9+E9</f>
        <v>25319029</v>
      </c>
      <c r="G9" s="301"/>
    </row>
    <row r="10" spans="1:9" ht="16.5" customHeight="1" x14ac:dyDescent="0.3">
      <c r="A10" s="384">
        <v>2</v>
      </c>
      <c r="B10" s="304" t="s">
        <v>534</v>
      </c>
      <c r="C10" s="302">
        <v>35000000</v>
      </c>
      <c r="D10" s="161">
        <v>0</v>
      </c>
      <c r="E10" s="161">
        <v>0</v>
      </c>
      <c r="F10" s="302">
        <v>35000000</v>
      </c>
      <c r="G10" s="38"/>
    </row>
    <row r="11" spans="1:9" ht="16.5" customHeight="1" x14ac:dyDescent="0.3">
      <c r="A11" s="384">
        <v>3</v>
      </c>
      <c r="B11" s="304" t="s">
        <v>535</v>
      </c>
      <c r="C11" s="302">
        <v>23000000</v>
      </c>
      <c r="D11" s="161">
        <v>0</v>
      </c>
      <c r="E11" s="161">
        <v>0</v>
      </c>
      <c r="F11" s="302">
        <v>23000000</v>
      </c>
      <c r="G11" s="38"/>
    </row>
    <row r="12" spans="1:9" ht="16.5" customHeight="1" x14ac:dyDescent="0.3">
      <c r="A12" s="384">
        <v>4</v>
      </c>
      <c r="B12" s="304" t="s">
        <v>539</v>
      </c>
      <c r="C12" s="302">
        <v>2000000</v>
      </c>
      <c r="D12" s="161">
        <v>0</v>
      </c>
      <c r="E12" s="161">
        <v>0</v>
      </c>
      <c r="F12" s="302">
        <v>2000000</v>
      </c>
      <c r="G12" s="38"/>
    </row>
    <row r="13" spans="1:9" ht="16.5" customHeight="1" x14ac:dyDescent="0.3">
      <c r="A13" s="384">
        <v>5</v>
      </c>
      <c r="B13" s="304" t="s">
        <v>536</v>
      </c>
      <c r="C13" s="302">
        <v>15000000</v>
      </c>
      <c r="D13" s="161">
        <v>0</v>
      </c>
      <c r="E13" s="161">
        <v>0</v>
      </c>
      <c r="F13" s="302">
        <v>15000000</v>
      </c>
      <c r="G13" s="38"/>
    </row>
    <row r="14" spans="1:9" ht="15.75" customHeight="1" x14ac:dyDescent="0.3">
      <c r="A14" s="384">
        <v>6</v>
      </c>
      <c r="B14" s="305" t="s">
        <v>498</v>
      </c>
      <c r="C14" s="303">
        <f>SUM(C9:C13)</f>
        <v>100319029</v>
      </c>
      <c r="D14" s="434"/>
      <c r="E14" s="434"/>
      <c r="F14" s="303">
        <f>SUM(F9:F13)</f>
        <v>100319029</v>
      </c>
      <c r="G14" s="301"/>
    </row>
  </sheetData>
  <mergeCells count="8">
    <mergeCell ref="A2:I2"/>
    <mergeCell ref="A3:I3"/>
    <mergeCell ref="A4:I4"/>
    <mergeCell ref="A7:A8"/>
    <mergeCell ref="B7:B8"/>
    <mergeCell ref="C7:C8"/>
    <mergeCell ref="G7:G8"/>
    <mergeCell ref="A6:B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</sheetPr>
  <dimension ref="A1:K61"/>
  <sheetViews>
    <sheetView workbookViewId="0">
      <selection activeCell="J13" sqref="J13"/>
    </sheetView>
  </sheetViews>
  <sheetFormatPr defaultRowHeight="15.6" x14ac:dyDescent="0.3"/>
  <cols>
    <col min="1" max="1" width="4.44140625" style="108" customWidth="1"/>
    <col min="2" max="2" width="5.88671875" customWidth="1"/>
    <col min="3" max="3" width="50.6640625" customWidth="1"/>
    <col min="6" max="9" width="14.6640625" customWidth="1"/>
  </cols>
  <sheetData>
    <row r="1" spans="1:11" x14ac:dyDescent="0.3">
      <c r="A1" s="492" t="s">
        <v>414</v>
      </c>
      <c r="B1" s="492"/>
      <c r="C1" s="492"/>
      <c r="D1" s="492"/>
      <c r="E1" s="492"/>
      <c r="F1" s="492"/>
      <c r="G1" s="492"/>
      <c r="H1" s="492"/>
      <c r="I1" s="492"/>
      <c r="J1" s="214"/>
      <c r="K1" s="43"/>
    </row>
    <row r="2" spans="1:11" x14ac:dyDescent="0.3">
      <c r="A2" s="493" t="s">
        <v>540</v>
      </c>
      <c r="B2" s="493"/>
      <c r="C2" s="493"/>
      <c r="D2" s="493"/>
      <c r="E2" s="493"/>
      <c r="F2" s="493"/>
      <c r="G2" s="493"/>
      <c r="H2" s="493"/>
      <c r="I2" s="493"/>
      <c r="J2" s="215"/>
      <c r="K2" s="213"/>
    </row>
    <row r="3" spans="1:11" x14ac:dyDescent="0.3">
      <c r="A3" s="493" t="s">
        <v>88</v>
      </c>
      <c r="B3" s="493"/>
      <c r="C3" s="493"/>
      <c r="D3" s="493"/>
      <c r="E3" s="493"/>
      <c r="F3" s="493"/>
      <c r="G3" s="493"/>
      <c r="H3" s="493"/>
      <c r="I3" s="493"/>
      <c r="J3" s="214"/>
      <c r="K3" s="43"/>
    </row>
    <row r="4" spans="1:11" x14ac:dyDescent="0.3">
      <c r="A4" s="493" t="s">
        <v>309</v>
      </c>
      <c r="B4" s="493"/>
      <c r="C4" s="493"/>
      <c r="D4" s="493"/>
      <c r="E4" s="493"/>
      <c r="F4" s="493"/>
      <c r="G4" s="493"/>
      <c r="H4" s="493"/>
      <c r="I4" s="493"/>
      <c r="J4" s="214"/>
      <c r="K4" s="43"/>
    </row>
    <row r="5" spans="1:11" x14ac:dyDescent="0.3">
      <c r="B5" s="216"/>
      <c r="C5" s="216"/>
      <c r="D5" s="216"/>
      <c r="E5" s="216"/>
      <c r="F5" s="216"/>
      <c r="G5" s="216"/>
      <c r="H5" s="216"/>
      <c r="I5" s="216"/>
      <c r="J5" s="216"/>
      <c r="K5" s="43"/>
    </row>
    <row r="6" spans="1:11" x14ac:dyDescent="0.3">
      <c r="A6" s="170"/>
      <c r="B6" s="218" t="s">
        <v>312</v>
      </c>
      <c r="C6" s="218" t="s">
        <v>313</v>
      </c>
      <c r="D6" s="218" t="s">
        <v>314</v>
      </c>
      <c r="E6" s="218" t="s">
        <v>315</v>
      </c>
      <c r="F6" s="218" t="s">
        <v>316</v>
      </c>
      <c r="G6" s="218" t="s">
        <v>317</v>
      </c>
      <c r="H6" s="218" t="s">
        <v>318</v>
      </c>
      <c r="I6" s="218" t="s">
        <v>319</v>
      </c>
      <c r="J6" s="214"/>
      <c r="K6" s="43"/>
    </row>
    <row r="7" spans="1:11" x14ac:dyDescent="0.3">
      <c r="A7" s="489">
        <v>1</v>
      </c>
      <c r="B7" s="487" t="s">
        <v>61</v>
      </c>
      <c r="C7" s="224"/>
      <c r="D7" s="487" t="s">
        <v>89</v>
      </c>
      <c r="E7" s="487" t="s">
        <v>90</v>
      </c>
      <c r="F7" s="494" t="s">
        <v>91</v>
      </c>
      <c r="G7" s="495"/>
      <c r="H7" s="495"/>
      <c r="I7" s="496"/>
      <c r="J7" s="214"/>
    </row>
    <row r="8" spans="1:11" x14ac:dyDescent="0.3">
      <c r="A8" s="490"/>
      <c r="B8" s="488"/>
      <c r="C8" s="327" t="s">
        <v>92</v>
      </c>
      <c r="D8" s="488"/>
      <c r="E8" s="488"/>
      <c r="F8" s="327" t="s">
        <v>403</v>
      </c>
      <c r="G8" s="217" t="s">
        <v>499</v>
      </c>
      <c r="H8" s="217" t="s">
        <v>510</v>
      </c>
      <c r="I8" s="217" t="s">
        <v>516</v>
      </c>
      <c r="J8" s="214"/>
    </row>
    <row r="9" spans="1:11" x14ac:dyDescent="0.3">
      <c r="A9" s="491"/>
      <c r="B9" s="488"/>
      <c r="C9" s="218"/>
      <c r="D9" s="488"/>
      <c r="E9" s="488"/>
      <c r="F9" s="218"/>
      <c r="G9" s="219"/>
      <c r="H9" s="218"/>
      <c r="I9" s="119"/>
      <c r="J9" s="214"/>
    </row>
    <row r="10" spans="1:11" x14ac:dyDescent="0.3">
      <c r="A10" s="119">
        <v>2</v>
      </c>
      <c r="B10" s="327"/>
      <c r="C10" s="327" t="s">
        <v>36</v>
      </c>
      <c r="D10" s="327" t="s">
        <v>38</v>
      </c>
      <c r="E10" s="327" t="s">
        <v>39</v>
      </c>
      <c r="F10" s="327" t="s">
        <v>43</v>
      </c>
      <c r="G10" s="328" t="s">
        <v>44</v>
      </c>
      <c r="H10" s="327" t="s">
        <v>45</v>
      </c>
      <c r="I10" s="217" t="s">
        <v>46</v>
      </c>
      <c r="J10" s="214"/>
    </row>
    <row r="11" spans="1:11" x14ac:dyDescent="0.3">
      <c r="A11" s="119">
        <v>3</v>
      </c>
      <c r="B11" s="218" t="s">
        <v>35</v>
      </c>
      <c r="C11" s="223" t="s">
        <v>93</v>
      </c>
      <c r="D11" s="218"/>
      <c r="E11" s="218"/>
      <c r="F11" s="337"/>
      <c r="G11" s="221"/>
      <c r="H11" s="221"/>
      <c r="I11" s="221"/>
      <c r="J11" s="214"/>
    </row>
    <row r="12" spans="1:11" x14ac:dyDescent="0.3">
      <c r="A12" s="119">
        <v>4</v>
      </c>
      <c r="B12" s="218" t="s">
        <v>94</v>
      </c>
      <c r="C12" s="338" t="s">
        <v>354</v>
      </c>
      <c r="D12" s="218"/>
      <c r="E12" s="218"/>
      <c r="F12" s="339"/>
      <c r="G12" s="339"/>
      <c r="H12" s="339"/>
      <c r="I12" s="339"/>
      <c r="J12" s="214"/>
    </row>
    <row r="13" spans="1:11" x14ac:dyDescent="0.3">
      <c r="A13" s="119">
        <v>5</v>
      </c>
      <c r="B13" s="218" t="s">
        <v>38</v>
      </c>
      <c r="C13" s="338" t="s">
        <v>95</v>
      </c>
      <c r="D13" s="218"/>
      <c r="E13" s="218"/>
      <c r="F13" s="339"/>
      <c r="G13" s="339"/>
      <c r="H13" s="339"/>
      <c r="I13" s="339"/>
      <c r="J13" s="214"/>
    </row>
    <row r="14" spans="1:11" x14ac:dyDescent="0.3">
      <c r="A14" s="119">
        <v>6</v>
      </c>
      <c r="B14" s="218" t="s">
        <v>39</v>
      </c>
      <c r="C14" s="338" t="s">
        <v>96</v>
      </c>
      <c r="D14" s="218"/>
      <c r="E14" s="219"/>
      <c r="F14" s="339">
        <v>0</v>
      </c>
      <c r="G14" s="339">
        <v>0</v>
      </c>
      <c r="H14" s="339">
        <v>0</v>
      </c>
      <c r="I14" s="10">
        <v>0</v>
      </c>
      <c r="J14" s="214"/>
    </row>
    <row r="15" spans="1:11" ht="16.5" customHeight="1" x14ac:dyDescent="0.3">
      <c r="A15" s="119">
        <v>7</v>
      </c>
      <c r="B15" s="218" t="s">
        <v>40</v>
      </c>
      <c r="C15" s="220" t="s">
        <v>97</v>
      </c>
      <c r="D15" s="218"/>
      <c r="E15" s="219"/>
      <c r="F15" s="339">
        <v>0</v>
      </c>
      <c r="G15" s="339">
        <v>0</v>
      </c>
      <c r="H15" s="339">
        <v>0</v>
      </c>
      <c r="I15" s="339">
        <v>0</v>
      </c>
      <c r="J15" s="214"/>
    </row>
    <row r="16" spans="1:11" x14ac:dyDescent="0.3">
      <c r="A16" s="119">
        <v>8</v>
      </c>
      <c r="B16" s="218" t="s">
        <v>43</v>
      </c>
      <c r="C16" s="222" t="s">
        <v>11</v>
      </c>
      <c r="D16" s="218"/>
      <c r="E16" s="218"/>
      <c r="F16" s="221">
        <f>F12+F13+F15</f>
        <v>0</v>
      </c>
      <c r="G16" s="221">
        <f>G12+G13+G15</f>
        <v>0</v>
      </c>
      <c r="H16" s="221">
        <f>H12+H13+H15</f>
        <v>0</v>
      </c>
      <c r="I16" s="221">
        <f>I12+I13+I15</f>
        <v>0</v>
      </c>
      <c r="J16" s="214"/>
    </row>
    <row r="17" spans="1:11" x14ac:dyDescent="0.3">
      <c r="A17" s="119">
        <v>9</v>
      </c>
      <c r="B17" s="218">
        <v>7</v>
      </c>
      <c r="C17" s="222" t="s">
        <v>386</v>
      </c>
      <c r="D17" s="218"/>
      <c r="E17" s="218"/>
      <c r="F17" s="221"/>
      <c r="G17" s="221"/>
      <c r="H17" s="221"/>
      <c r="I17" s="221"/>
      <c r="J17" s="214"/>
    </row>
    <row r="18" spans="1:11" x14ac:dyDescent="0.3">
      <c r="A18" s="119">
        <v>10</v>
      </c>
      <c r="B18" s="217">
        <v>8</v>
      </c>
      <c r="C18" s="119" t="s">
        <v>383</v>
      </c>
      <c r="D18" s="10"/>
      <c r="E18" s="10"/>
      <c r="F18" s="10"/>
      <c r="G18" s="10"/>
      <c r="H18" s="10"/>
      <c r="I18" s="10"/>
      <c r="J18" s="43"/>
    </row>
    <row r="19" spans="1:11" ht="46.8" x14ac:dyDescent="0.3">
      <c r="A19" s="119">
        <v>11</v>
      </c>
      <c r="B19" s="217">
        <v>9</v>
      </c>
      <c r="C19" s="340" t="s">
        <v>384</v>
      </c>
      <c r="D19" s="10"/>
      <c r="E19" s="10"/>
      <c r="F19" s="10">
        <v>0</v>
      </c>
      <c r="G19" s="10">
        <v>0</v>
      </c>
      <c r="H19" s="10">
        <v>0</v>
      </c>
      <c r="I19" s="10">
        <v>0</v>
      </c>
      <c r="J19" s="43"/>
    </row>
    <row r="20" spans="1:11" x14ac:dyDescent="0.3">
      <c r="A20" s="119">
        <v>12</v>
      </c>
      <c r="B20" s="217">
        <v>10</v>
      </c>
      <c r="C20" s="119" t="s">
        <v>385</v>
      </c>
      <c r="D20" s="10"/>
      <c r="E20" s="10"/>
      <c r="F20" s="10"/>
      <c r="G20" s="10"/>
      <c r="H20" s="10"/>
      <c r="I20" s="10"/>
      <c r="J20" s="43"/>
    </row>
    <row r="21" spans="1:11" x14ac:dyDescent="0.3">
      <c r="A21" s="119">
        <v>13</v>
      </c>
      <c r="B21" s="217">
        <v>11</v>
      </c>
      <c r="C21" s="122" t="s">
        <v>11</v>
      </c>
      <c r="D21" s="131"/>
      <c r="E21" s="131"/>
      <c r="F21" s="131"/>
      <c r="G21" s="131"/>
      <c r="H21" s="131"/>
      <c r="I21" s="131"/>
      <c r="J21" s="43"/>
    </row>
    <row r="22" spans="1:11" ht="29.25" customHeight="1" x14ac:dyDescent="0.3">
      <c r="A22" s="119">
        <v>14</v>
      </c>
      <c r="B22" s="217">
        <v>12</v>
      </c>
      <c r="C22" s="335" t="s">
        <v>380</v>
      </c>
      <c r="D22" s="131"/>
      <c r="E22" s="131"/>
      <c r="F22" s="131"/>
      <c r="G22" s="111"/>
      <c r="H22" s="111"/>
      <c r="I22" s="111"/>
      <c r="J22" s="26"/>
      <c r="K22" s="26"/>
    </row>
    <row r="23" spans="1:11" ht="31.2" x14ac:dyDescent="0.3">
      <c r="A23" s="119">
        <v>15</v>
      </c>
      <c r="B23" s="217">
        <v>13</v>
      </c>
      <c r="C23" s="335" t="s">
        <v>387</v>
      </c>
      <c r="D23" s="131"/>
      <c r="E23" s="131"/>
      <c r="F23" s="131"/>
      <c r="G23" s="122"/>
      <c r="H23" s="122"/>
      <c r="I23" s="122"/>
      <c r="J23" s="43"/>
    </row>
    <row r="24" spans="1:11" x14ac:dyDescent="0.3">
      <c r="A24" s="119">
        <v>16</v>
      </c>
      <c r="B24" s="217">
        <v>14</v>
      </c>
      <c r="C24" s="122"/>
      <c r="D24" s="122"/>
      <c r="E24" s="122"/>
      <c r="F24" s="122"/>
      <c r="G24" s="122"/>
      <c r="H24" s="122"/>
      <c r="I24" s="122"/>
      <c r="J24" s="43"/>
    </row>
    <row r="25" spans="1:11" x14ac:dyDescent="0.3">
      <c r="A25" s="119">
        <v>17</v>
      </c>
      <c r="B25" s="217">
        <v>15</v>
      </c>
      <c r="C25" s="122" t="s">
        <v>381</v>
      </c>
      <c r="D25" s="122"/>
      <c r="E25" s="122"/>
      <c r="F25" s="217" t="s">
        <v>403</v>
      </c>
      <c r="G25" s="336" t="s">
        <v>499</v>
      </c>
      <c r="H25" s="336" t="s">
        <v>510</v>
      </c>
      <c r="I25" s="336" t="s">
        <v>516</v>
      </c>
      <c r="J25" s="43"/>
    </row>
    <row r="26" spans="1:11" x14ac:dyDescent="0.3">
      <c r="A26" s="119">
        <v>18</v>
      </c>
      <c r="B26" s="217">
        <v>16</v>
      </c>
      <c r="C26" s="290" t="s">
        <v>382</v>
      </c>
      <c r="D26" s="131"/>
      <c r="E26" s="131"/>
      <c r="F26" s="131"/>
      <c r="G26" s="131"/>
      <c r="H26" s="131"/>
      <c r="I26" s="131"/>
      <c r="J26" s="43"/>
    </row>
    <row r="27" spans="1:11" x14ac:dyDescent="0.3">
      <c r="A27" s="119">
        <v>19</v>
      </c>
      <c r="B27" s="217">
        <v>17</v>
      </c>
      <c r="C27" s="122" t="s">
        <v>11</v>
      </c>
      <c r="D27" s="131">
        <v>0</v>
      </c>
      <c r="E27" s="131">
        <v>0</v>
      </c>
      <c r="F27" s="131">
        <v>0</v>
      </c>
      <c r="G27" s="337">
        <v>0</v>
      </c>
      <c r="H27" s="337">
        <v>0</v>
      </c>
      <c r="I27" s="337">
        <v>0</v>
      </c>
    </row>
    <row r="28" spans="1:11" x14ac:dyDescent="0.3">
      <c r="C28" s="43"/>
      <c r="D28" s="43"/>
      <c r="E28" s="43"/>
      <c r="F28" s="44"/>
      <c r="G28" s="43"/>
      <c r="H28" s="43"/>
      <c r="I28" s="43"/>
    </row>
    <row r="29" spans="1:11" x14ac:dyDescent="0.3">
      <c r="C29" s="43"/>
      <c r="D29" s="43"/>
      <c r="E29" s="43"/>
      <c r="F29" s="44"/>
      <c r="G29" s="43"/>
      <c r="H29" s="43"/>
      <c r="I29" s="43"/>
    </row>
    <row r="30" spans="1:11" x14ac:dyDescent="0.3">
      <c r="C30" s="43"/>
      <c r="D30" s="43"/>
      <c r="E30" s="43"/>
      <c r="F30" s="44"/>
      <c r="G30" s="43"/>
      <c r="H30" s="43"/>
      <c r="I30" s="43"/>
    </row>
    <row r="31" spans="1:11" x14ac:dyDescent="0.3">
      <c r="C31" s="43"/>
      <c r="D31" s="43"/>
      <c r="E31" s="43"/>
      <c r="F31" s="44"/>
      <c r="G31" s="43"/>
      <c r="H31" s="43"/>
      <c r="I31" s="43"/>
    </row>
    <row r="32" spans="1:11" x14ac:dyDescent="0.3">
      <c r="C32" s="43"/>
      <c r="D32" s="43"/>
      <c r="E32" s="43"/>
      <c r="F32" s="43"/>
      <c r="G32" s="43"/>
      <c r="H32" s="43"/>
      <c r="I32" s="43"/>
    </row>
    <row r="33" spans="3:11" x14ac:dyDescent="0.3">
      <c r="C33" s="43"/>
      <c r="D33" s="43"/>
      <c r="E33" s="43"/>
      <c r="F33" s="43"/>
      <c r="G33" s="43"/>
      <c r="H33" s="43"/>
      <c r="I33" s="43"/>
    </row>
    <row r="34" spans="3:11" x14ac:dyDescent="0.3">
      <c r="C34" s="43"/>
      <c r="D34" s="43"/>
      <c r="E34" s="43"/>
      <c r="F34" s="43"/>
      <c r="G34" s="43"/>
      <c r="H34" s="43"/>
      <c r="I34" s="43"/>
      <c r="J34" s="43"/>
      <c r="K34" s="43"/>
    </row>
    <row r="35" spans="3:11" x14ac:dyDescent="0.3">
      <c r="C35" s="43"/>
      <c r="D35" s="43"/>
      <c r="E35" s="43"/>
      <c r="F35" s="43"/>
      <c r="G35" s="43"/>
      <c r="H35" s="43"/>
      <c r="I35" s="43"/>
      <c r="J35" s="43"/>
      <c r="K35" s="43"/>
    </row>
    <row r="36" spans="3:11" x14ac:dyDescent="0.3">
      <c r="C36" s="43"/>
      <c r="D36" s="43"/>
      <c r="E36" s="43"/>
      <c r="F36" s="43"/>
      <c r="G36" s="43"/>
      <c r="H36" s="43"/>
      <c r="I36" s="43"/>
      <c r="J36" s="43"/>
      <c r="K36" s="43"/>
    </row>
    <row r="37" spans="3:11" x14ac:dyDescent="0.3">
      <c r="C37" s="43"/>
      <c r="D37" s="43"/>
      <c r="E37" s="43"/>
      <c r="F37" s="44"/>
      <c r="G37" s="43"/>
      <c r="H37" s="43"/>
      <c r="I37" s="43"/>
      <c r="J37" s="43"/>
      <c r="K37" s="43"/>
    </row>
    <row r="38" spans="3:11" x14ac:dyDescent="0.3">
      <c r="C38" s="43"/>
      <c r="D38" s="43"/>
      <c r="E38" s="43"/>
      <c r="F38" s="44"/>
      <c r="G38" s="43"/>
      <c r="H38" s="43"/>
      <c r="I38" s="43"/>
      <c r="J38" s="43"/>
      <c r="K38" s="43"/>
    </row>
    <row r="39" spans="3:11" x14ac:dyDescent="0.3">
      <c r="C39" s="43"/>
      <c r="D39" s="43"/>
      <c r="E39" s="43"/>
      <c r="F39" s="44"/>
      <c r="G39" s="43"/>
      <c r="H39" s="43"/>
      <c r="I39" s="43"/>
      <c r="J39" s="43"/>
      <c r="K39" s="43"/>
    </row>
    <row r="40" spans="3:11" x14ac:dyDescent="0.3">
      <c r="C40" s="43"/>
      <c r="D40" s="43"/>
      <c r="E40" s="43"/>
      <c r="F40" s="43"/>
      <c r="G40" s="43"/>
      <c r="H40" s="43"/>
      <c r="I40" s="43"/>
      <c r="J40" s="43"/>
      <c r="K40" s="43"/>
    </row>
    <row r="41" spans="3:11" x14ac:dyDescent="0.3">
      <c r="C41" s="43"/>
      <c r="D41" s="43"/>
      <c r="E41" s="43"/>
      <c r="F41" s="43"/>
      <c r="G41" s="43"/>
      <c r="H41" s="43"/>
      <c r="I41" s="43"/>
      <c r="J41" s="43"/>
      <c r="K41" s="43"/>
    </row>
    <row r="42" spans="3:11" x14ac:dyDescent="0.3">
      <c r="C42" s="43"/>
      <c r="D42" s="43"/>
      <c r="E42" s="43"/>
      <c r="F42" s="43"/>
      <c r="G42" s="43"/>
      <c r="H42" s="43"/>
      <c r="I42" s="43"/>
      <c r="J42" s="43"/>
      <c r="K42" s="43"/>
    </row>
    <row r="43" spans="3:11" x14ac:dyDescent="0.3">
      <c r="C43" s="43"/>
      <c r="D43" s="43"/>
      <c r="E43" s="43"/>
      <c r="F43" s="43"/>
      <c r="G43" s="43"/>
      <c r="H43" s="43"/>
      <c r="I43" s="43"/>
      <c r="J43" s="43"/>
      <c r="K43" s="43"/>
    </row>
    <row r="44" spans="3:11" x14ac:dyDescent="0.3">
      <c r="C44" s="43"/>
      <c r="D44" s="43"/>
      <c r="E44" s="43"/>
      <c r="F44" s="43"/>
      <c r="G44" s="43"/>
      <c r="H44" s="43"/>
      <c r="I44" s="43"/>
      <c r="J44" s="43"/>
      <c r="K44" s="43"/>
    </row>
    <row r="45" spans="3:11" x14ac:dyDescent="0.3">
      <c r="C45" s="43"/>
      <c r="D45" s="43"/>
      <c r="E45" s="43"/>
      <c r="F45" s="43"/>
      <c r="G45" s="43"/>
      <c r="H45" s="43"/>
      <c r="I45" s="43"/>
      <c r="J45" s="43"/>
      <c r="K45" s="43"/>
    </row>
    <row r="46" spans="3:11" x14ac:dyDescent="0.3">
      <c r="C46" s="43"/>
      <c r="D46" s="43"/>
      <c r="E46" s="43"/>
      <c r="F46" s="43"/>
      <c r="G46" s="43"/>
      <c r="H46" s="43"/>
      <c r="I46" s="43"/>
      <c r="J46" s="43"/>
      <c r="K46" s="43"/>
    </row>
    <row r="47" spans="3:11" x14ac:dyDescent="0.3">
      <c r="C47" s="43"/>
      <c r="D47" s="43"/>
      <c r="E47" s="43"/>
      <c r="F47" s="44"/>
      <c r="G47" s="43"/>
      <c r="H47" s="43"/>
      <c r="I47" s="43"/>
      <c r="J47" s="43"/>
      <c r="K47" s="43"/>
    </row>
    <row r="48" spans="3:11" x14ac:dyDescent="0.3">
      <c r="C48" s="43"/>
      <c r="D48" s="43"/>
      <c r="E48" s="43"/>
      <c r="F48" s="44"/>
      <c r="G48" s="43"/>
      <c r="H48" s="43"/>
      <c r="I48" s="43"/>
      <c r="J48" s="43"/>
      <c r="K48" s="43"/>
    </row>
    <row r="49" spans="3:11" x14ac:dyDescent="0.3">
      <c r="C49" s="43"/>
      <c r="D49" s="43"/>
      <c r="E49" s="43"/>
      <c r="F49" s="44"/>
      <c r="G49" s="43"/>
      <c r="H49" s="43"/>
      <c r="I49" s="43"/>
      <c r="J49" s="43"/>
      <c r="K49" s="43"/>
    </row>
    <row r="50" spans="3:11" x14ac:dyDescent="0.3">
      <c r="C50" s="43"/>
      <c r="D50" s="43"/>
      <c r="E50" s="43"/>
      <c r="F50" s="44"/>
      <c r="G50" s="43"/>
      <c r="H50" s="43"/>
      <c r="I50" s="43"/>
      <c r="J50" s="43"/>
      <c r="K50" s="43"/>
    </row>
    <row r="51" spans="3:11" x14ac:dyDescent="0.3">
      <c r="C51" s="43"/>
      <c r="D51" s="43"/>
      <c r="E51" s="43"/>
      <c r="F51" s="43"/>
      <c r="G51" s="43"/>
      <c r="H51" s="43"/>
      <c r="I51" s="43"/>
      <c r="J51" s="43"/>
      <c r="K51" s="43"/>
    </row>
    <row r="52" spans="3:11" x14ac:dyDescent="0.3">
      <c r="J52" s="43"/>
      <c r="K52" s="43"/>
    </row>
    <row r="53" spans="3:11" x14ac:dyDescent="0.3">
      <c r="J53" s="43"/>
      <c r="K53" s="43"/>
    </row>
    <row r="54" spans="3:11" x14ac:dyDescent="0.3">
      <c r="J54" s="43"/>
      <c r="K54" s="43"/>
    </row>
    <row r="55" spans="3:11" x14ac:dyDescent="0.3">
      <c r="J55" s="43"/>
      <c r="K55" s="43"/>
    </row>
    <row r="56" spans="3:11" x14ac:dyDescent="0.3">
      <c r="J56" s="43"/>
      <c r="K56" s="43"/>
    </row>
    <row r="57" spans="3:11" x14ac:dyDescent="0.3">
      <c r="J57" s="43"/>
      <c r="K57" s="43"/>
    </row>
    <row r="58" spans="3:11" x14ac:dyDescent="0.3">
      <c r="J58" s="43"/>
      <c r="K58" s="43"/>
    </row>
    <row r="59" spans="3:11" x14ac:dyDescent="0.3">
      <c r="J59" s="43"/>
      <c r="K59" s="43"/>
    </row>
    <row r="60" spans="3:11" x14ac:dyDescent="0.3">
      <c r="J60" s="43"/>
      <c r="K60" s="43"/>
    </row>
    <row r="61" spans="3:11" x14ac:dyDescent="0.3">
      <c r="J61" s="43"/>
      <c r="K61" s="43"/>
    </row>
  </sheetData>
  <mergeCells count="9">
    <mergeCell ref="B7:B9"/>
    <mergeCell ref="D7:D9"/>
    <mergeCell ref="E7:E9"/>
    <mergeCell ref="A7:A9"/>
    <mergeCell ref="A1:I1"/>
    <mergeCell ref="A2:I2"/>
    <mergeCell ref="A3:I3"/>
    <mergeCell ref="A4:I4"/>
    <mergeCell ref="F7:I7"/>
  </mergeCells>
  <pageMargins left="0.19685039370078741" right="0.19685039370078741" top="0.59055118110236215" bottom="0.59055118110236215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</sheetPr>
  <dimension ref="A1:K304"/>
  <sheetViews>
    <sheetView zoomScale="96" workbookViewId="0">
      <selection activeCell="A2" sqref="A2:F2"/>
    </sheetView>
  </sheetViews>
  <sheetFormatPr defaultColWidth="9.109375" defaultRowHeight="13.8" x14ac:dyDescent="0.3"/>
  <cols>
    <col min="1" max="1" width="4.44140625" style="45" customWidth="1"/>
    <col min="2" max="2" width="36.88671875" style="45" customWidth="1"/>
    <col min="3" max="3" width="6.33203125" style="45" customWidth="1"/>
    <col min="4" max="4" width="12.109375" style="45" customWidth="1"/>
    <col min="5" max="5" width="14.88671875" style="45" customWidth="1"/>
    <col min="6" max="6" width="14.109375" style="45" customWidth="1"/>
    <col min="7" max="7" width="12.109375" style="45" customWidth="1"/>
    <col min="8" max="10" width="10.44140625" style="45" bestFit="1" customWidth="1"/>
    <col min="11" max="11" width="11.109375" style="45" bestFit="1" customWidth="1"/>
    <col min="12" max="12" width="10.44140625" style="45" bestFit="1" customWidth="1"/>
    <col min="13" max="16384" width="9.109375" style="45"/>
  </cols>
  <sheetData>
    <row r="1" spans="1:11" ht="15.6" x14ac:dyDescent="0.3">
      <c r="A1" s="492" t="s">
        <v>418</v>
      </c>
      <c r="B1" s="492"/>
      <c r="C1" s="492"/>
      <c r="D1" s="492"/>
      <c r="E1" s="492"/>
      <c r="F1" s="492"/>
      <c r="G1" s="215"/>
      <c r="H1" s="215"/>
      <c r="I1" s="215"/>
      <c r="J1" s="215"/>
      <c r="K1" s="215"/>
    </row>
    <row r="2" spans="1:11" ht="15.6" x14ac:dyDescent="0.3">
      <c r="A2" s="493" t="s">
        <v>540</v>
      </c>
      <c r="B2" s="493"/>
      <c r="C2" s="493"/>
      <c r="D2" s="493"/>
      <c r="E2" s="493"/>
      <c r="F2" s="493"/>
      <c r="G2" s="214"/>
      <c r="H2" s="214"/>
      <c r="I2" s="214"/>
      <c r="J2" s="214"/>
      <c r="K2" s="214"/>
    </row>
    <row r="3" spans="1:11" x14ac:dyDescent="0.3">
      <c r="A3" s="227"/>
      <c r="B3" s="228" t="s">
        <v>312</v>
      </c>
      <c r="C3" s="49" t="s">
        <v>313</v>
      </c>
      <c r="D3" s="49" t="s">
        <v>314</v>
      </c>
      <c r="E3" s="49" t="s">
        <v>315</v>
      </c>
      <c r="F3" s="49" t="s">
        <v>316</v>
      </c>
    </row>
    <row r="4" spans="1:11" ht="55.8" thickBot="1" x14ac:dyDescent="0.35">
      <c r="A4" s="227"/>
      <c r="B4" s="229" t="s">
        <v>98</v>
      </c>
      <c r="C4" s="225" t="s">
        <v>527</v>
      </c>
      <c r="D4" s="226" t="s">
        <v>99</v>
      </c>
      <c r="E4" s="226" t="s">
        <v>525</v>
      </c>
      <c r="F4" s="226" t="s">
        <v>526</v>
      </c>
    </row>
    <row r="5" spans="1:11" ht="14.4" x14ac:dyDescent="0.3">
      <c r="A5" s="227"/>
      <c r="B5" s="230" t="s">
        <v>17</v>
      </c>
      <c r="C5" s="70">
        <v>6</v>
      </c>
      <c r="D5" s="71"/>
      <c r="E5" s="68" t="s">
        <v>104</v>
      </c>
      <c r="F5" s="59">
        <v>29102000</v>
      </c>
    </row>
    <row r="6" spans="1:11" ht="14.4" x14ac:dyDescent="0.3">
      <c r="A6" s="227"/>
      <c r="B6" s="231" t="s">
        <v>106</v>
      </c>
      <c r="C6" s="72"/>
      <c r="D6" s="73"/>
      <c r="E6" s="47" t="s">
        <v>107</v>
      </c>
      <c r="F6" s="48">
        <v>3670000</v>
      </c>
    </row>
    <row r="7" spans="1:11" ht="14.4" x14ac:dyDescent="0.3">
      <c r="A7" s="227"/>
      <c r="B7" s="231" t="s">
        <v>18</v>
      </c>
      <c r="C7" s="72"/>
      <c r="D7" s="73"/>
      <c r="E7" s="74"/>
      <c r="F7" s="48">
        <v>37550000</v>
      </c>
    </row>
    <row r="8" spans="1:11" ht="14.4" x14ac:dyDescent="0.3">
      <c r="A8" s="227"/>
      <c r="B8" s="231" t="s">
        <v>239</v>
      </c>
      <c r="C8" s="72"/>
      <c r="D8" s="73"/>
      <c r="E8" s="74"/>
      <c r="F8" s="48"/>
    </row>
    <row r="9" spans="1:11" ht="28.2" thickBot="1" x14ac:dyDescent="0.35">
      <c r="A9" s="227"/>
      <c r="B9" s="232" t="s">
        <v>241</v>
      </c>
      <c r="C9" s="69"/>
      <c r="D9" s="52" t="s">
        <v>102</v>
      </c>
      <c r="E9" s="57"/>
      <c r="F9" s="57">
        <f>SUM(F5:F8)</f>
        <v>70322000</v>
      </c>
    </row>
    <row r="10" spans="1:11" x14ac:dyDescent="0.3">
      <c r="A10" s="227"/>
      <c r="B10" s="230" t="s">
        <v>18</v>
      </c>
      <c r="C10" s="58">
        <v>0</v>
      </c>
      <c r="D10" s="68" t="s">
        <v>103</v>
      </c>
      <c r="E10" s="68" t="s">
        <v>104</v>
      </c>
      <c r="F10" s="59">
        <v>435000</v>
      </c>
    </row>
    <row r="11" spans="1:11" x14ac:dyDescent="0.3">
      <c r="A11" s="227"/>
      <c r="B11" s="234" t="s">
        <v>100</v>
      </c>
      <c r="C11" s="49"/>
      <c r="D11" s="47" t="s">
        <v>105</v>
      </c>
      <c r="E11" s="47" t="s">
        <v>107</v>
      </c>
      <c r="F11" s="48"/>
    </row>
    <row r="12" spans="1:11" ht="15" thickBot="1" x14ac:dyDescent="0.35">
      <c r="A12" s="227"/>
      <c r="B12" s="235" t="s">
        <v>240</v>
      </c>
      <c r="C12" s="93"/>
      <c r="D12" s="52" t="s">
        <v>102</v>
      </c>
      <c r="E12" s="57"/>
      <c r="F12" s="57">
        <f>SUM(F10:F11)</f>
        <v>435000</v>
      </c>
    </row>
    <row r="13" spans="1:11" ht="14.4" x14ac:dyDescent="0.3">
      <c r="A13" s="227"/>
      <c r="B13" s="236" t="s">
        <v>18</v>
      </c>
      <c r="C13" s="56">
        <v>0</v>
      </c>
      <c r="D13" s="145"/>
      <c r="E13" s="81"/>
      <c r="F13" s="146">
        <v>2280000</v>
      </c>
    </row>
    <row r="14" spans="1:11" ht="14.4" x14ac:dyDescent="0.3">
      <c r="A14" s="227"/>
      <c r="B14" s="236" t="s">
        <v>243</v>
      </c>
      <c r="C14" s="64"/>
      <c r="D14" s="65"/>
      <c r="E14" s="60" t="s">
        <v>107</v>
      </c>
      <c r="F14" s="66">
        <v>0</v>
      </c>
    </row>
    <row r="15" spans="1:11" ht="42" thickBot="1" x14ac:dyDescent="0.35">
      <c r="A15" s="227"/>
      <c r="B15" s="232" t="s">
        <v>242</v>
      </c>
      <c r="C15" s="67"/>
      <c r="D15" s="52" t="s">
        <v>102</v>
      </c>
      <c r="E15" s="57"/>
      <c r="F15" s="53">
        <f>SUM(F13:F14)</f>
        <v>2280000</v>
      </c>
    </row>
    <row r="16" spans="1:11" ht="15.75" customHeight="1" x14ac:dyDescent="0.3">
      <c r="A16" s="227"/>
      <c r="B16" s="230" t="s">
        <v>17</v>
      </c>
      <c r="C16" s="70">
        <v>0</v>
      </c>
      <c r="D16" s="68" t="s">
        <v>103</v>
      </c>
      <c r="E16" s="68" t="s">
        <v>107</v>
      </c>
      <c r="F16" s="59">
        <v>0</v>
      </c>
    </row>
    <row r="17" spans="1:6" ht="15.75" customHeight="1" x14ac:dyDescent="0.3">
      <c r="A17" s="227"/>
      <c r="B17" s="231" t="s">
        <v>106</v>
      </c>
      <c r="C17" s="49"/>
      <c r="D17" s="47" t="s">
        <v>105</v>
      </c>
      <c r="E17" s="47" t="s">
        <v>104</v>
      </c>
      <c r="F17" s="48">
        <v>0</v>
      </c>
    </row>
    <row r="18" spans="1:6" ht="15.75" customHeight="1" x14ac:dyDescent="0.3">
      <c r="A18" s="227"/>
      <c r="B18" s="231" t="s">
        <v>18</v>
      </c>
      <c r="C18" s="49"/>
      <c r="D18" s="47"/>
      <c r="E18" s="47"/>
      <c r="F18" s="48">
        <v>0</v>
      </c>
    </row>
    <row r="19" spans="1:6" ht="15" thickBot="1" x14ac:dyDescent="0.35">
      <c r="A19" s="227"/>
      <c r="B19" s="238" t="s">
        <v>355</v>
      </c>
      <c r="C19" s="51"/>
      <c r="D19" s="91" t="s">
        <v>102</v>
      </c>
      <c r="E19" s="57"/>
      <c r="F19" s="53">
        <f>SUM(F16:F17)</f>
        <v>0</v>
      </c>
    </row>
    <row r="20" spans="1:6" x14ac:dyDescent="0.3">
      <c r="A20" s="428"/>
      <c r="B20" s="445" t="s">
        <v>18</v>
      </c>
      <c r="C20" s="429"/>
      <c r="D20" s="438" t="s">
        <v>103</v>
      </c>
      <c r="E20" s="441" t="s">
        <v>104</v>
      </c>
      <c r="F20" s="442">
        <v>1580000</v>
      </c>
    </row>
    <row r="21" spans="1:6" x14ac:dyDescent="0.3">
      <c r="A21" s="428"/>
      <c r="B21" s="446" t="s">
        <v>100</v>
      </c>
      <c r="C21" s="430"/>
      <c r="D21" s="439" t="s">
        <v>105</v>
      </c>
      <c r="E21" s="431"/>
      <c r="F21" s="443"/>
    </row>
    <row r="22" spans="1:6" ht="15" thickBot="1" x14ac:dyDescent="0.35">
      <c r="A22" s="428"/>
      <c r="B22" s="447" t="s">
        <v>244</v>
      </c>
      <c r="C22" s="448">
        <v>0</v>
      </c>
      <c r="D22" s="440" t="s">
        <v>102</v>
      </c>
      <c r="E22" s="432"/>
      <c r="F22" s="444">
        <f>F20</f>
        <v>1580000</v>
      </c>
    </row>
    <row r="23" spans="1:6" x14ac:dyDescent="0.3">
      <c r="A23" s="428"/>
      <c r="B23" s="230" t="s">
        <v>18</v>
      </c>
      <c r="C23" s="450"/>
      <c r="D23" s="68" t="s">
        <v>103</v>
      </c>
      <c r="E23" s="54" t="s">
        <v>104</v>
      </c>
      <c r="F23" s="453">
        <v>4550000</v>
      </c>
    </row>
    <row r="24" spans="1:6" x14ac:dyDescent="0.3">
      <c r="A24" s="428"/>
      <c r="B24" s="237" t="s">
        <v>100</v>
      </c>
      <c r="C24" s="450"/>
      <c r="D24" s="47" t="s">
        <v>105</v>
      </c>
      <c r="E24" s="47" t="s">
        <v>107</v>
      </c>
      <c r="F24" s="452">
        <v>0</v>
      </c>
    </row>
    <row r="25" spans="1:6" ht="15" thickBot="1" x14ac:dyDescent="0.35">
      <c r="A25" s="428"/>
      <c r="B25" s="449" t="s">
        <v>492</v>
      </c>
      <c r="C25" s="450"/>
      <c r="D25" s="52" t="s">
        <v>102</v>
      </c>
      <c r="E25" s="451"/>
      <c r="F25" s="452">
        <v>4550000</v>
      </c>
    </row>
    <row r="26" spans="1:6" x14ac:dyDescent="0.3">
      <c r="A26" s="227"/>
      <c r="B26" s="230" t="s">
        <v>18</v>
      </c>
      <c r="C26" s="75">
        <v>0</v>
      </c>
      <c r="D26" s="68" t="s">
        <v>103</v>
      </c>
      <c r="E26" s="54" t="s">
        <v>104</v>
      </c>
      <c r="F26" s="76">
        <v>14430000</v>
      </c>
    </row>
    <row r="27" spans="1:6" x14ac:dyDescent="0.3">
      <c r="A27" s="227"/>
      <c r="B27" s="237" t="s">
        <v>100</v>
      </c>
      <c r="C27" s="49"/>
      <c r="D27" s="47" t="s">
        <v>105</v>
      </c>
      <c r="E27" s="47" t="s">
        <v>107</v>
      </c>
      <c r="F27" s="50"/>
    </row>
    <row r="28" spans="1:6" ht="15" thickBot="1" x14ac:dyDescent="0.35">
      <c r="A28" s="227"/>
      <c r="B28" s="233" t="s">
        <v>245</v>
      </c>
      <c r="C28" s="67"/>
      <c r="D28" s="52" t="s">
        <v>102</v>
      </c>
      <c r="E28" s="57"/>
      <c r="F28" s="57">
        <f>F26</f>
        <v>14430000</v>
      </c>
    </row>
    <row r="29" spans="1:6" x14ac:dyDescent="0.3">
      <c r="A29" s="227"/>
      <c r="B29" s="230" t="s">
        <v>17</v>
      </c>
      <c r="C29" s="157">
        <v>7</v>
      </c>
      <c r="D29" s="68" t="s">
        <v>103</v>
      </c>
      <c r="E29" s="68" t="s">
        <v>104</v>
      </c>
      <c r="F29" s="59">
        <v>48804250</v>
      </c>
    </row>
    <row r="30" spans="1:6" x14ac:dyDescent="0.3">
      <c r="A30" s="227"/>
      <c r="B30" s="231" t="s">
        <v>106</v>
      </c>
      <c r="C30" s="49"/>
      <c r="D30" s="47" t="s">
        <v>105</v>
      </c>
      <c r="E30" s="47"/>
      <c r="F30" s="50">
        <v>6314000</v>
      </c>
    </row>
    <row r="31" spans="1:6" x14ac:dyDescent="0.3">
      <c r="A31" s="227"/>
      <c r="B31" s="231" t="s">
        <v>18</v>
      </c>
      <c r="C31" s="49"/>
      <c r="D31" s="47"/>
      <c r="E31" s="47" t="s">
        <v>107</v>
      </c>
      <c r="F31" s="50">
        <v>6630000</v>
      </c>
    </row>
    <row r="32" spans="1:6" ht="15" thickBot="1" x14ac:dyDescent="0.35">
      <c r="A32" s="227"/>
      <c r="B32" s="239" t="s">
        <v>246</v>
      </c>
      <c r="C32" s="69"/>
      <c r="D32" s="52" t="s">
        <v>102</v>
      </c>
      <c r="E32" s="57"/>
      <c r="F32" s="57">
        <f>SUM(F29:F31)</f>
        <v>61748250</v>
      </c>
    </row>
    <row r="33" spans="1:6" x14ac:dyDescent="0.3">
      <c r="A33" s="227"/>
      <c r="B33" s="241" t="s">
        <v>17</v>
      </c>
      <c r="C33" s="155">
        <v>0</v>
      </c>
      <c r="D33" s="80" t="s">
        <v>103</v>
      </c>
      <c r="E33" s="81"/>
      <c r="F33" s="82">
        <v>0</v>
      </c>
    </row>
    <row r="34" spans="1:6" x14ac:dyDescent="0.3">
      <c r="A34" s="227"/>
      <c r="B34" s="242" t="s">
        <v>106</v>
      </c>
      <c r="C34" s="78"/>
      <c r="D34" s="60" t="s">
        <v>108</v>
      </c>
      <c r="E34" s="60" t="s">
        <v>107</v>
      </c>
      <c r="F34" s="48">
        <v>0</v>
      </c>
    </row>
    <row r="35" spans="1:6" x14ac:dyDescent="0.3">
      <c r="A35" s="227"/>
      <c r="B35" s="46" t="s">
        <v>18</v>
      </c>
      <c r="C35" s="49">
        <v>0</v>
      </c>
      <c r="D35" s="47" t="s">
        <v>103</v>
      </c>
      <c r="E35" s="47" t="s">
        <v>104</v>
      </c>
      <c r="F35" s="48">
        <v>32960000</v>
      </c>
    </row>
    <row r="36" spans="1:6" ht="28.2" thickBot="1" x14ac:dyDescent="0.35">
      <c r="A36" s="227"/>
      <c r="B36" s="240" t="s">
        <v>247</v>
      </c>
      <c r="C36" s="51"/>
      <c r="D36" s="52" t="s">
        <v>102</v>
      </c>
      <c r="E36" s="53"/>
      <c r="F36" s="57">
        <f>SUM(F33:F35)</f>
        <v>32960000</v>
      </c>
    </row>
    <row r="37" spans="1:6" x14ac:dyDescent="0.3">
      <c r="A37" s="227"/>
      <c r="B37" s="241" t="s">
        <v>17</v>
      </c>
      <c r="C37" s="155">
        <v>0</v>
      </c>
      <c r="D37" s="80" t="s">
        <v>101</v>
      </c>
      <c r="E37" s="81"/>
      <c r="F37" s="82">
        <v>0</v>
      </c>
    </row>
    <row r="38" spans="1:6" x14ac:dyDescent="0.3">
      <c r="A38" s="227"/>
      <c r="B38" s="242" t="s">
        <v>106</v>
      </c>
      <c r="C38" s="78"/>
      <c r="D38" s="60" t="s">
        <v>108</v>
      </c>
      <c r="E38" s="60" t="s">
        <v>107</v>
      </c>
      <c r="F38" s="48">
        <v>0</v>
      </c>
    </row>
    <row r="39" spans="1:6" x14ac:dyDescent="0.3">
      <c r="A39" s="227"/>
      <c r="B39" s="242" t="s">
        <v>18</v>
      </c>
      <c r="C39" s="78"/>
      <c r="D39" s="83"/>
      <c r="E39" s="83"/>
      <c r="F39" s="48">
        <v>1830000</v>
      </c>
    </row>
    <row r="40" spans="1:6" x14ac:dyDescent="0.3">
      <c r="A40" s="227"/>
      <c r="B40" s="236" t="s">
        <v>243</v>
      </c>
      <c r="C40" s="78"/>
      <c r="D40" s="83"/>
      <c r="E40" s="83"/>
      <c r="F40" s="48">
        <v>0</v>
      </c>
    </row>
    <row r="41" spans="1:6" ht="15" thickBot="1" x14ac:dyDescent="0.35">
      <c r="A41" s="227"/>
      <c r="B41" s="233" t="s">
        <v>248</v>
      </c>
      <c r="C41" s="67"/>
      <c r="D41" s="61" t="s">
        <v>102</v>
      </c>
      <c r="E41" s="62"/>
      <c r="F41" s="57">
        <f>SUM(F37:F40)</f>
        <v>1830000</v>
      </c>
    </row>
    <row r="42" spans="1:6" x14ac:dyDescent="0.3">
      <c r="A42" s="227"/>
      <c r="B42" s="243" t="s">
        <v>17</v>
      </c>
      <c r="C42" s="70">
        <v>1</v>
      </c>
      <c r="D42" s="55" t="s">
        <v>102</v>
      </c>
      <c r="E42" s="63"/>
      <c r="F42" s="55">
        <v>7931000</v>
      </c>
    </row>
    <row r="43" spans="1:6" x14ac:dyDescent="0.3">
      <c r="A43" s="227"/>
      <c r="B43" s="242" t="s">
        <v>106</v>
      </c>
      <c r="C43" s="78"/>
      <c r="D43" s="60" t="s">
        <v>102</v>
      </c>
      <c r="E43" s="60" t="s">
        <v>104</v>
      </c>
      <c r="F43" s="60">
        <v>1030000</v>
      </c>
    </row>
    <row r="44" spans="1:6" x14ac:dyDescent="0.3">
      <c r="A44" s="227"/>
      <c r="B44" s="242" t="s">
        <v>18</v>
      </c>
      <c r="C44" s="78"/>
      <c r="D44" s="60"/>
      <c r="E44" s="47" t="s">
        <v>104</v>
      </c>
      <c r="F44" s="60">
        <v>2300000</v>
      </c>
    </row>
    <row r="45" spans="1:6" ht="15" thickBot="1" x14ac:dyDescent="0.35">
      <c r="A45" s="227"/>
      <c r="B45" s="233" t="s">
        <v>415</v>
      </c>
      <c r="C45" s="67"/>
      <c r="D45" s="61" t="s">
        <v>102</v>
      </c>
      <c r="E45" s="62"/>
      <c r="F45" s="62">
        <f>SUM(F42:F44)</f>
        <v>11261000</v>
      </c>
    </row>
    <row r="46" spans="1:6" x14ac:dyDescent="0.3">
      <c r="A46" s="227"/>
      <c r="B46" s="236" t="s">
        <v>17</v>
      </c>
      <c r="C46" s="155">
        <v>0</v>
      </c>
      <c r="D46" s="54" t="s">
        <v>111</v>
      </c>
      <c r="E46" s="54" t="s">
        <v>107</v>
      </c>
      <c r="F46" s="82">
        <v>0</v>
      </c>
    </row>
    <row r="47" spans="1:6" x14ac:dyDescent="0.3">
      <c r="A47" s="227"/>
      <c r="B47" s="231" t="s">
        <v>106</v>
      </c>
      <c r="C47" s="49"/>
      <c r="D47" s="47"/>
      <c r="E47" s="47"/>
      <c r="F47" s="48">
        <v>0</v>
      </c>
    </row>
    <row r="48" spans="1:6" x14ac:dyDescent="0.3">
      <c r="A48" s="227"/>
      <c r="B48" s="231" t="s">
        <v>18</v>
      </c>
      <c r="C48" s="49"/>
      <c r="D48" s="47"/>
      <c r="E48" s="47"/>
      <c r="F48" s="48">
        <v>330000</v>
      </c>
    </row>
    <row r="49" spans="1:6" ht="14.4" thickBot="1" x14ac:dyDescent="0.35">
      <c r="A49" s="227"/>
      <c r="B49" s="233" t="s">
        <v>249</v>
      </c>
      <c r="C49" s="51"/>
      <c r="D49" s="91" t="s">
        <v>102</v>
      </c>
      <c r="E49" s="57"/>
      <c r="F49" s="57">
        <f>SUM(F46:F48)</f>
        <v>330000</v>
      </c>
    </row>
    <row r="50" spans="1:6" x14ac:dyDescent="0.3">
      <c r="A50" s="227"/>
      <c r="B50" s="236" t="s">
        <v>17</v>
      </c>
      <c r="C50" s="155">
        <v>1</v>
      </c>
      <c r="D50" s="54" t="s">
        <v>111</v>
      </c>
      <c r="E50" s="54" t="s">
        <v>107</v>
      </c>
      <c r="F50" s="82">
        <v>6845000</v>
      </c>
    </row>
    <row r="51" spans="1:6" x14ac:dyDescent="0.3">
      <c r="A51" s="227"/>
      <c r="B51" s="231" t="s">
        <v>106</v>
      </c>
      <c r="C51" s="49"/>
      <c r="D51" s="47"/>
      <c r="E51" s="47" t="s">
        <v>104</v>
      </c>
      <c r="F51" s="48">
        <v>1500000</v>
      </c>
    </row>
    <row r="52" spans="1:6" x14ac:dyDescent="0.3">
      <c r="A52" s="227"/>
      <c r="B52" s="231" t="s">
        <v>18</v>
      </c>
      <c r="C52" s="49"/>
      <c r="D52" s="47"/>
      <c r="E52" s="47"/>
      <c r="F52" s="48">
        <v>19688000</v>
      </c>
    </row>
    <row r="53" spans="1:6" ht="27" thickBot="1" x14ac:dyDescent="0.35">
      <c r="A53" s="227"/>
      <c r="B53" s="244" t="s">
        <v>416</v>
      </c>
      <c r="C53" s="51"/>
      <c r="D53" s="91" t="s">
        <v>102</v>
      </c>
      <c r="E53" s="57"/>
      <c r="F53" s="57">
        <f>SUM(F50:F52)</f>
        <v>28033000</v>
      </c>
    </row>
    <row r="54" spans="1:6" x14ac:dyDescent="0.3">
      <c r="A54" s="227"/>
      <c r="B54" s="243" t="s">
        <v>17</v>
      </c>
      <c r="C54" s="70">
        <v>3</v>
      </c>
      <c r="D54" s="63" t="s">
        <v>113</v>
      </c>
      <c r="E54" s="63" t="s">
        <v>104</v>
      </c>
      <c r="F54" s="59">
        <v>14160000</v>
      </c>
    </row>
    <row r="55" spans="1:6" x14ac:dyDescent="0.3">
      <c r="A55" s="227"/>
      <c r="B55" s="242" t="s">
        <v>106</v>
      </c>
      <c r="C55" s="49"/>
      <c r="D55" s="60" t="s">
        <v>113</v>
      </c>
      <c r="E55" s="60"/>
      <c r="F55" s="48">
        <v>1716000</v>
      </c>
    </row>
    <row r="56" spans="1:6" x14ac:dyDescent="0.3">
      <c r="A56" s="227"/>
      <c r="B56" s="242" t="s">
        <v>18</v>
      </c>
      <c r="C56" s="49"/>
      <c r="D56" s="60"/>
      <c r="E56" s="60" t="s">
        <v>107</v>
      </c>
      <c r="F56" s="48">
        <v>64814000</v>
      </c>
    </row>
    <row r="57" spans="1:6" ht="28.2" thickBot="1" x14ac:dyDescent="0.35">
      <c r="A57" s="227"/>
      <c r="B57" s="240" t="s">
        <v>258</v>
      </c>
      <c r="C57" s="51"/>
      <c r="D57" s="61" t="s">
        <v>113</v>
      </c>
      <c r="E57" s="62"/>
      <c r="F57" s="57">
        <f>SUM(F54:F56)</f>
        <v>80690000</v>
      </c>
    </row>
    <row r="58" spans="1:6" ht="14.4" x14ac:dyDescent="0.25">
      <c r="A58" s="227"/>
      <c r="B58" s="354" t="s">
        <v>417</v>
      </c>
      <c r="C58" s="79">
        <v>0</v>
      </c>
      <c r="D58" s="347"/>
      <c r="E58" s="348"/>
      <c r="F58" s="353">
        <f>'1. számú melléklet'!D91+'1. számú melléklet'!D92</f>
        <v>56270878</v>
      </c>
    </row>
    <row r="59" spans="1:6" ht="15" thickBot="1" x14ac:dyDescent="0.3">
      <c r="A59" s="292"/>
      <c r="B59" s="350" t="s">
        <v>397</v>
      </c>
      <c r="C59" s="51"/>
      <c r="D59" s="351" t="s">
        <v>102</v>
      </c>
      <c r="E59" s="62"/>
      <c r="F59" s="352">
        <f>F58</f>
        <v>56270878</v>
      </c>
    </row>
    <row r="60" spans="1:6" ht="27" thickBot="1" x14ac:dyDescent="0.3">
      <c r="A60" s="227"/>
      <c r="B60" s="245" t="s">
        <v>250</v>
      </c>
      <c r="C60" s="92">
        <v>0</v>
      </c>
      <c r="D60" s="147" t="s">
        <v>109</v>
      </c>
      <c r="E60" s="349"/>
      <c r="F60" s="148">
        <v>0</v>
      </c>
    </row>
    <row r="61" spans="1:6" ht="14.4" thickBot="1" x14ac:dyDescent="0.3">
      <c r="A61" s="227"/>
      <c r="B61" s="246" t="s">
        <v>251</v>
      </c>
      <c r="C61" s="49">
        <v>0</v>
      </c>
      <c r="D61" s="84" t="s">
        <v>109</v>
      </c>
      <c r="E61" s="293"/>
      <c r="F61" s="85"/>
    </row>
    <row r="62" spans="1:6" ht="27" thickBot="1" x14ac:dyDescent="0.3">
      <c r="A62" s="227"/>
      <c r="B62" s="247" t="s">
        <v>252</v>
      </c>
      <c r="C62" s="49">
        <v>0</v>
      </c>
      <c r="D62" s="84" t="s">
        <v>109</v>
      </c>
      <c r="E62" s="293" t="s">
        <v>104</v>
      </c>
      <c r="F62" s="89">
        <v>0</v>
      </c>
    </row>
    <row r="63" spans="1:6" x14ac:dyDescent="0.25">
      <c r="A63" s="227"/>
      <c r="B63" s="246" t="s">
        <v>253</v>
      </c>
      <c r="C63" s="49">
        <v>0</v>
      </c>
      <c r="D63" s="84" t="s">
        <v>109</v>
      </c>
      <c r="E63" s="54" t="s">
        <v>107</v>
      </c>
      <c r="F63" s="89">
        <v>0</v>
      </c>
    </row>
    <row r="64" spans="1:6" ht="26.4" x14ac:dyDescent="0.25">
      <c r="A64" s="227"/>
      <c r="B64" s="247" t="s">
        <v>255</v>
      </c>
      <c r="C64" s="49"/>
      <c r="D64" s="84" t="s">
        <v>109</v>
      </c>
      <c r="E64" s="47"/>
      <c r="F64" s="85">
        <v>0</v>
      </c>
    </row>
    <row r="65" spans="1:7" ht="26.4" x14ac:dyDescent="0.25">
      <c r="A65" s="227"/>
      <c r="B65" s="247" t="s">
        <v>254</v>
      </c>
      <c r="C65" s="49">
        <v>0</v>
      </c>
      <c r="D65" s="84" t="s">
        <v>109</v>
      </c>
      <c r="E65" s="83"/>
      <c r="F65" s="85">
        <v>2400000</v>
      </c>
    </row>
    <row r="66" spans="1:7" ht="14.4" thickBot="1" x14ac:dyDescent="0.35">
      <c r="A66" s="227"/>
      <c r="B66" s="248" t="s">
        <v>110</v>
      </c>
      <c r="C66" s="86">
        <v>0</v>
      </c>
      <c r="D66" s="87" t="s">
        <v>102</v>
      </c>
      <c r="E66" s="57"/>
      <c r="F66" s="88">
        <f>SUM(F60:F65)</f>
        <v>2400000</v>
      </c>
    </row>
    <row r="67" spans="1:7" ht="14.4" thickBot="1" x14ac:dyDescent="0.35">
      <c r="A67" s="227"/>
      <c r="B67" s="249" t="s">
        <v>259</v>
      </c>
      <c r="C67" s="150"/>
      <c r="D67" s="149"/>
      <c r="E67" s="151"/>
      <c r="F67" s="152">
        <f>'1. számú melléklet'!D94</f>
        <v>297245042</v>
      </c>
    </row>
    <row r="68" spans="1:7" ht="14.4" thickBot="1" x14ac:dyDescent="0.35">
      <c r="A68" s="227"/>
      <c r="B68" s="296" t="s">
        <v>398</v>
      </c>
      <c r="C68" s="297"/>
      <c r="D68" s="298"/>
      <c r="E68" s="105"/>
      <c r="F68" s="90">
        <v>0</v>
      </c>
    </row>
    <row r="69" spans="1:7" ht="14.4" thickBot="1" x14ac:dyDescent="0.35">
      <c r="A69" s="227"/>
      <c r="B69" s="296" t="s">
        <v>346</v>
      </c>
      <c r="C69" s="297"/>
      <c r="D69" s="298"/>
      <c r="E69" s="105"/>
      <c r="F69" s="90">
        <v>0</v>
      </c>
    </row>
    <row r="70" spans="1:7" ht="15" thickBot="1" x14ac:dyDescent="0.35">
      <c r="A70" s="227"/>
      <c r="B70" s="250" t="s">
        <v>112</v>
      </c>
      <c r="C70" s="94">
        <v>18</v>
      </c>
      <c r="D70" s="95"/>
      <c r="E70" s="96"/>
      <c r="F70" s="97">
        <v>666365170</v>
      </c>
    </row>
    <row r="71" spans="1:7" x14ac:dyDescent="0.25">
      <c r="A71" s="227"/>
      <c r="B71" s="251" t="s">
        <v>25</v>
      </c>
      <c r="C71" s="77"/>
      <c r="D71" s="101" t="s">
        <v>113</v>
      </c>
      <c r="E71" s="68" t="s">
        <v>107</v>
      </c>
      <c r="F71" s="102">
        <v>100319029</v>
      </c>
      <c r="G71" s="100"/>
    </row>
    <row r="72" spans="1:7" x14ac:dyDescent="0.25">
      <c r="A72" s="227"/>
      <c r="B72" s="252" t="s">
        <v>26</v>
      </c>
      <c r="C72" s="78"/>
      <c r="D72" s="98" t="s">
        <v>113</v>
      </c>
      <c r="E72" s="47" t="s">
        <v>107</v>
      </c>
      <c r="F72" s="103">
        <v>27350000</v>
      </c>
      <c r="G72" s="100"/>
    </row>
    <row r="73" spans="1:7" ht="26.4" x14ac:dyDescent="0.3">
      <c r="A73" s="227"/>
      <c r="B73" s="253" t="s">
        <v>256</v>
      </c>
      <c r="C73" s="78"/>
      <c r="D73" s="98" t="s">
        <v>113</v>
      </c>
      <c r="E73" s="47" t="s">
        <v>107</v>
      </c>
      <c r="F73" s="48">
        <v>500000</v>
      </c>
      <c r="G73" s="100"/>
    </row>
    <row r="74" spans="1:7" x14ac:dyDescent="0.3">
      <c r="A74" s="227"/>
      <c r="B74" s="253" t="s">
        <v>198</v>
      </c>
      <c r="C74" s="78"/>
      <c r="D74" s="98" t="s">
        <v>113</v>
      </c>
      <c r="E74" s="47" t="s">
        <v>107</v>
      </c>
      <c r="F74" s="48"/>
    </row>
    <row r="75" spans="1:7" x14ac:dyDescent="0.3">
      <c r="A75" s="227"/>
      <c r="B75" s="252" t="s">
        <v>257</v>
      </c>
      <c r="C75" s="78"/>
      <c r="D75" s="98" t="s">
        <v>113</v>
      </c>
      <c r="E75" s="47" t="s">
        <v>107</v>
      </c>
      <c r="F75" s="48">
        <f>'1. számú melléklet'!D101</f>
        <v>0</v>
      </c>
    </row>
    <row r="76" spans="1:7" ht="23.25" customHeight="1" thickBot="1" x14ac:dyDescent="0.35">
      <c r="A76" s="227"/>
      <c r="B76" s="254" t="s">
        <v>114</v>
      </c>
      <c r="C76" s="51"/>
      <c r="D76" s="154"/>
      <c r="E76" s="91"/>
      <c r="F76" s="53">
        <f>SUM(F71:F75)</f>
        <v>128169029</v>
      </c>
    </row>
    <row r="77" spans="1:7" x14ac:dyDescent="0.25">
      <c r="A77" s="227"/>
      <c r="B77" s="255" t="s">
        <v>356</v>
      </c>
      <c r="C77" s="79"/>
      <c r="D77" s="99" t="s">
        <v>113</v>
      </c>
      <c r="E77" s="54" t="s">
        <v>107</v>
      </c>
      <c r="F77" s="153">
        <f>'1. számú melléklet'!D106</f>
        <v>1339312</v>
      </c>
    </row>
    <row r="78" spans="1:7" ht="15" thickBot="1" x14ac:dyDescent="0.35">
      <c r="A78" s="227"/>
      <c r="B78" s="248" t="s">
        <v>115</v>
      </c>
      <c r="C78" s="51"/>
      <c r="D78" s="91"/>
      <c r="E78" s="91"/>
      <c r="F78" s="53">
        <v>1339312</v>
      </c>
    </row>
    <row r="79" spans="1:7" ht="14.4" thickBot="1" x14ac:dyDescent="0.35">
      <c r="A79" s="227"/>
      <c r="B79" s="256" t="s">
        <v>116</v>
      </c>
      <c r="C79" s="156">
        <v>0</v>
      </c>
      <c r="D79" s="104"/>
      <c r="E79" s="104"/>
      <c r="F79" s="294">
        <v>129508341</v>
      </c>
    </row>
    <row r="80" spans="1:7" x14ac:dyDescent="0.3">
      <c r="B80" s="106"/>
      <c r="F80" s="295"/>
    </row>
    <row r="81" spans="2:6" x14ac:dyDescent="0.3">
      <c r="B81" s="106"/>
    </row>
    <row r="82" spans="2:6" x14ac:dyDescent="0.3">
      <c r="B82" s="106"/>
      <c r="F82" s="454"/>
    </row>
    <row r="83" spans="2:6" x14ac:dyDescent="0.3">
      <c r="B83" s="106"/>
      <c r="F83" s="454"/>
    </row>
    <row r="84" spans="2:6" x14ac:dyDescent="0.3">
      <c r="B84" s="106"/>
      <c r="F84" s="455"/>
    </row>
    <row r="85" spans="2:6" x14ac:dyDescent="0.3">
      <c r="B85" s="106"/>
    </row>
    <row r="86" spans="2:6" x14ac:dyDescent="0.3">
      <c r="B86" s="106"/>
    </row>
    <row r="87" spans="2:6" x14ac:dyDescent="0.3">
      <c r="B87" s="106"/>
    </row>
    <row r="88" spans="2:6" x14ac:dyDescent="0.3">
      <c r="B88" s="106"/>
    </row>
    <row r="89" spans="2:6" x14ac:dyDescent="0.3">
      <c r="B89" s="106"/>
    </row>
    <row r="90" spans="2:6" x14ac:dyDescent="0.3">
      <c r="B90" s="106"/>
    </row>
    <row r="91" spans="2:6" x14ac:dyDescent="0.3">
      <c r="B91" s="106"/>
    </row>
    <row r="92" spans="2:6" x14ac:dyDescent="0.3">
      <c r="B92" s="106"/>
    </row>
    <row r="93" spans="2:6" x14ac:dyDescent="0.3">
      <c r="B93" s="106"/>
    </row>
    <row r="94" spans="2:6" x14ac:dyDescent="0.3">
      <c r="B94" s="106"/>
    </row>
    <row r="95" spans="2:6" x14ac:dyDescent="0.3">
      <c r="B95" s="106"/>
    </row>
    <row r="96" spans="2:6" x14ac:dyDescent="0.3">
      <c r="B96" s="106"/>
    </row>
    <row r="97" spans="2:2" x14ac:dyDescent="0.3">
      <c r="B97" s="106"/>
    </row>
    <row r="98" spans="2:2" x14ac:dyDescent="0.3">
      <c r="B98" s="106"/>
    </row>
    <row r="99" spans="2:2" x14ac:dyDescent="0.3">
      <c r="B99" s="106"/>
    </row>
    <row r="100" spans="2:2" x14ac:dyDescent="0.3">
      <c r="B100" s="106"/>
    </row>
    <row r="101" spans="2:2" x14ac:dyDescent="0.3">
      <c r="B101" s="106"/>
    </row>
    <row r="102" spans="2:2" x14ac:dyDescent="0.3">
      <c r="B102" s="106"/>
    </row>
    <row r="103" spans="2:2" x14ac:dyDescent="0.3">
      <c r="B103" s="106"/>
    </row>
    <row r="104" spans="2:2" x14ac:dyDescent="0.3">
      <c r="B104" s="106"/>
    </row>
    <row r="105" spans="2:2" x14ac:dyDescent="0.3">
      <c r="B105" s="106"/>
    </row>
    <row r="106" spans="2:2" x14ac:dyDescent="0.3">
      <c r="B106" s="106"/>
    </row>
    <row r="107" spans="2:2" x14ac:dyDescent="0.3">
      <c r="B107" s="106"/>
    </row>
    <row r="108" spans="2:2" x14ac:dyDescent="0.3">
      <c r="B108" s="106"/>
    </row>
    <row r="109" spans="2:2" x14ac:dyDescent="0.3">
      <c r="B109" s="106"/>
    </row>
    <row r="110" spans="2:2" x14ac:dyDescent="0.3">
      <c r="B110" s="106"/>
    </row>
    <row r="111" spans="2:2" x14ac:dyDescent="0.3">
      <c r="B111" s="106"/>
    </row>
    <row r="112" spans="2:2" x14ac:dyDescent="0.3">
      <c r="B112" s="106"/>
    </row>
    <row r="113" spans="2:2" x14ac:dyDescent="0.3">
      <c r="B113" s="106"/>
    </row>
    <row r="114" spans="2:2" x14ac:dyDescent="0.3">
      <c r="B114" s="106"/>
    </row>
    <row r="115" spans="2:2" x14ac:dyDescent="0.3">
      <c r="B115" s="106"/>
    </row>
    <row r="116" spans="2:2" x14ac:dyDescent="0.3">
      <c r="B116" s="106"/>
    </row>
    <row r="117" spans="2:2" x14ac:dyDescent="0.3">
      <c r="B117" s="106"/>
    </row>
    <row r="118" spans="2:2" x14ac:dyDescent="0.3">
      <c r="B118" s="106"/>
    </row>
    <row r="119" spans="2:2" x14ac:dyDescent="0.3">
      <c r="B119" s="106"/>
    </row>
    <row r="120" spans="2:2" x14ac:dyDescent="0.3">
      <c r="B120" s="106"/>
    </row>
    <row r="121" spans="2:2" x14ac:dyDescent="0.3">
      <c r="B121" s="106"/>
    </row>
    <row r="122" spans="2:2" x14ac:dyDescent="0.3">
      <c r="B122" s="106"/>
    </row>
    <row r="123" spans="2:2" x14ac:dyDescent="0.3">
      <c r="B123" s="106"/>
    </row>
    <row r="124" spans="2:2" x14ac:dyDescent="0.3">
      <c r="B124" s="106"/>
    </row>
    <row r="125" spans="2:2" x14ac:dyDescent="0.3">
      <c r="B125" s="106"/>
    </row>
    <row r="126" spans="2:2" x14ac:dyDescent="0.3">
      <c r="B126" s="106"/>
    </row>
    <row r="127" spans="2:2" x14ac:dyDescent="0.3">
      <c r="B127" s="106"/>
    </row>
    <row r="128" spans="2:2" x14ac:dyDescent="0.3">
      <c r="B128" s="106"/>
    </row>
    <row r="129" spans="2:2" x14ac:dyDescent="0.3">
      <c r="B129" s="106"/>
    </row>
    <row r="130" spans="2:2" x14ac:dyDescent="0.3">
      <c r="B130" s="106"/>
    </row>
    <row r="131" spans="2:2" x14ac:dyDescent="0.3">
      <c r="B131" s="106"/>
    </row>
    <row r="132" spans="2:2" x14ac:dyDescent="0.3">
      <c r="B132" s="106"/>
    </row>
    <row r="133" spans="2:2" x14ac:dyDescent="0.3">
      <c r="B133" s="106"/>
    </row>
    <row r="134" spans="2:2" x14ac:dyDescent="0.3">
      <c r="B134" s="106"/>
    </row>
    <row r="135" spans="2:2" x14ac:dyDescent="0.3">
      <c r="B135" s="106"/>
    </row>
    <row r="136" spans="2:2" x14ac:dyDescent="0.3">
      <c r="B136" s="106"/>
    </row>
    <row r="137" spans="2:2" x14ac:dyDescent="0.3">
      <c r="B137" s="106"/>
    </row>
    <row r="138" spans="2:2" x14ac:dyDescent="0.3">
      <c r="B138" s="106"/>
    </row>
    <row r="139" spans="2:2" x14ac:dyDescent="0.3">
      <c r="B139" s="106"/>
    </row>
    <row r="140" spans="2:2" x14ac:dyDescent="0.3">
      <c r="B140" s="106"/>
    </row>
    <row r="141" spans="2:2" x14ac:dyDescent="0.3">
      <c r="B141" s="106"/>
    </row>
    <row r="142" spans="2:2" x14ac:dyDescent="0.3">
      <c r="B142" s="106"/>
    </row>
    <row r="143" spans="2:2" x14ac:dyDescent="0.3">
      <c r="B143" s="106"/>
    </row>
    <row r="144" spans="2:2" x14ac:dyDescent="0.3">
      <c r="B144" s="106"/>
    </row>
    <row r="145" spans="2:2" x14ac:dyDescent="0.3">
      <c r="B145" s="106"/>
    </row>
    <row r="146" spans="2:2" x14ac:dyDescent="0.3">
      <c r="B146" s="106"/>
    </row>
    <row r="147" spans="2:2" x14ac:dyDescent="0.3">
      <c r="B147" s="106"/>
    </row>
    <row r="148" spans="2:2" x14ac:dyDescent="0.3">
      <c r="B148" s="106"/>
    </row>
    <row r="149" spans="2:2" x14ac:dyDescent="0.3">
      <c r="B149" s="106"/>
    </row>
    <row r="150" spans="2:2" x14ac:dyDescent="0.3">
      <c r="B150" s="106"/>
    </row>
    <row r="151" spans="2:2" x14ac:dyDescent="0.3">
      <c r="B151" s="106"/>
    </row>
    <row r="152" spans="2:2" x14ac:dyDescent="0.3">
      <c r="B152" s="106"/>
    </row>
    <row r="153" spans="2:2" x14ac:dyDescent="0.3">
      <c r="B153" s="106"/>
    </row>
    <row r="154" spans="2:2" x14ac:dyDescent="0.3">
      <c r="B154" s="106"/>
    </row>
    <row r="155" spans="2:2" x14ac:dyDescent="0.3">
      <c r="B155" s="106"/>
    </row>
    <row r="156" spans="2:2" x14ac:dyDescent="0.3">
      <c r="B156" s="106"/>
    </row>
    <row r="157" spans="2:2" x14ac:dyDescent="0.3">
      <c r="B157" s="106"/>
    </row>
    <row r="158" spans="2:2" x14ac:dyDescent="0.3">
      <c r="B158" s="106"/>
    </row>
    <row r="159" spans="2:2" x14ac:dyDescent="0.3">
      <c r="B159" s="106"/>
    </row>
    <row r="160" spans="2:2" x14ac:dyDescent="0.3">
      <c r="B160" s="106"/>
    </row>
    <row r="161" spans="2:2" x14ac:dyDescent="0.3">
      <c r="B161" s="106"/>
    </row>
    <row r="162" spans="2:2" x14ac:dyDescent="0.3">
      <c r="B162" s="106"/>
    </row>
    <row r="163" spans="2:2" x14ac:dyDescent="0.3">
      <c r="B163" s="106"/>
    </row>
    <row r="164" spans="2:2" x14ac:dyDescent="0.3">
      <c r="B164" s="106"/>
    </row>
    <row r="165" spans="2:2" x14ac:dyDescent="0.3">
      <c r="B165" s="106"/>
    </row>
    <row r="166" spans="2:2" x14ac:dyDescent="0.3">
      <c r="B166" s="106"/>
    </row>
    <row r="167" spans="2:2" x14ac:dyDescent="0.3">
      <c r="B167" s="106"/>
    </row>
    <row r="168" spans="2:2" x14ac:dyDescent="0.3">
      <c r="B168" s="106"/>
    </row>
    <row r="169" spans="2:2" x14ac:dyDescent="0.3">
      <c r="B169" s="106"/>
    </row>
    <row r="170" spans="2:2" x14ac:dyDescent="0.3">
      <c r="B170" s="106"/>
    </row>
    <row r="171" spans="2:2" x14ac:dyDescent="0.3">
      <c r="B171" s="106"/>
    </row>
    <row r="172" spans="2:2" x14ac:dyDescent="0.3">
      <c r="B172" s="106"/>
    </row>
    <row r="173" spans="2:2" x14ac:dyDescent="0.3">
      <c r="B173" s="106"/>
    </row>
    <row r="174" spans="2:2" x14ac:dyDescent="0.3">
      <c r="B174" s="106"/>
    </row>
    <row r="175" spans="2:2" x14ac:dyDescent="0.3">
      <c r="B175" s="106"/>
    </row>
    <row r="176" spans="2:2" x14ac:dyDescent="0.3">
      <c r="B176" s="106"/>
    </row>
    <row r="177" spans="2:2" x14ac:dyDescent="0.3">
      <c r="B177" s="106"/>
    </row>
    <row r="178" spans="2:2" x14ac:dyDescent="0.3">
      <c r="B178" s="106"/>
    </row>
    <row r="179" spans="2:2" x14ac:dyDescent="0.3">
      <c r="B179" s="106"/>
    </row>
    <row r="180" spans="2:2" x14ac:dyDescent="0.3">
      <c r="B180" s="106"/>
    </row>
    <row r="181" spans="2:2" x14ac:dyDescent="0.3">
      <c r="B181" s="106"/>
    </row>
    <row r="182" spans="2:2" x14ac:dyDescent="0.3">
      <c r="B182" s="106"/>
    </row>
    <row r="183" spans="2:2" x14ac:dyDescent="0.3">
      <c r="B183" s="106"/>
    </row>
    <row r="184" spans="2:2" x14ac:dyDescent="0.3">
      <c r="B184" s="106"/>
    </row>
    <row r="185" spans="2:2" x14ac:dyDescent="0.3">
      <c r="B185" s="106"/>
    </row>
    <row r="186" spans="2:2" x14ac:dyDescent="0.3">
      <c r="B186" s="106"/>
    </row>
    <row r="187" spans="2:2" x14ac:dyDescent="0.3">
      <c r="B187" s="106"/>
    </row>
    <row r="188" spans="2:2" x14ac:dyDescent="0.3">
      <c r="B188" s="106"/>
    </row>
    <row r="189" spans="2:2" x14ac:dyDescent="0.3">
      <c r="B189" s="106"/>
    </row>
    <row r="190" spans="2:2" x14ac:dyDescent="0.3">
      <c r="B190" s="106"/>
    </row>
    <row r="191" spans="2:2" x14ac:dyDescent="0.3">
      <c r="B191" s="106"/>
    </row>
    <row r="192" spans="2:2" x14ac:dyDescent="0.3">
      <c r="B192" s="106"/>
    </row>
    <row r="193" spans="2:2" x14ac:dyDescent="0.3">
      <c r="B193" s="106"/>
    </row>
    <row r="194" spans="2:2" x14ac:dyDescent="0.3">
      <c r="B194" s="106"/>
    </row>
    <row r="195" spans="2:2" x14ac:dyDescent="0.3">
      <c r="B195" s="106"/>
    </row>
    <row r="196" spans="2:2" x14ac:dyDescent="0.3">
      <c r="B196" s="106"/>
    </row>
    <row r="197" spans="2:2" x14ac:dyDescent="0.3">
      <c r="B197" s="106"/>
    </row>
    <row r="198" spans="2:2" x14ac:dyDescent="0.3">
      <c r="B198" s="106"/>
    </row>
    <row r="199" spans="2:2" x14ac:dyDescent="0.3">
      <c r="B199" s="106"/>
    </row>
    <row r="200" spans="2:2" x14ac:dyDescent="0.3">
      <c r="B200" s="106"/>
    </row>
    <row r="201" spans="2:2" x14ac:dyDescent="0.3">
      <c r="B201" s="106"/>
    </row>
    <row r="202" spans="2:2" x14ac:dyDescent="0.3">
      <c r="B202" s="106"/>
    </row>
    <row r="203" spans="2:2" x14ac:dyDescent="0.3">
      <c r="B203" s="106"/>
    </row>
    <row r="204" spans="2:2" x14ac:dyDescent="0.3">
      <c r="B204" s="106"/>
    </row>
    <row r="205" spans="2:2" x14ac:dyDescent="0.3">
      <c r="B205" s="106"/>
    </row>
    <row r="206" spans="2:2" x14ac:dyDescent="0.3">
      <c r="B206" s="106"/>
    </row>
    <row r="207" spans="2:2" x14ac:dyDescent="0.3">
      <c r="B207" s="106"/>
    </row>
    <row r="208" spans="2:2" x14ac:dyDescent="0.3">
      <c r="B208" s="106"/>
    </row>
    <row r="209" spans="2:2" x14ac:dyDescent="0.3">
      <c r="B209" s="106"/>
    </row>
    <row r="210" spans="2:2" x14ac:dyDescent="0.3">
      <c r="B210" s="106"/>
    </row>
    <row r="211" spans="2:2" x14ac:dyDescent="0.3">
      <c r="B211" s="106"/>
    </row>
    <row r="212" spans="2:2" x14ac:dyDescent="0.3">
      <c r="B212" s="106"/>
    </row>
    <row r="213" spans="2:2" x14ac:dyDescent="0.3">
      <c r="B213" s="106"/>
    </row>
    <row r="214" spans="2:2" x14ac:dyDescent="0.3">
      <c r="B214" s="106"/>
    </row>
    <row r="215" spans="2:2" x14ac:dyDescent="0.3">
      <c r="B215" s="106"/>
    </row>
    <row r="216" spans="2:2" x14ac:dyDescent="0.3">
      <c r="B216" s="106"/>
    </row>
    <row r="217" spans="2:2" x14ac:dyDescent="0.3">
      <c r="B217" s="106"/>
    </row>
    <row r="218" spans="2:2" x14ac:dyDescent="0.3">
      <c r="B218" s="106"/>
    </row>
    <row r="219" spans="2:2" x14ac:dyDescent="0.3">
      <c r="B219" s="106"/>
    </row>
    <row r="220" spans="2:2" x14ac:dyDescent="0.3">
      <c r="B220" s="106"/>
    </row>
    <row r="221" spans="2:2" x14ac:dyDescent="0.3">
      <c r="B221" s="106"/>
    </row>
    <row r="222" spans="2:2" x14ac:dyDescent="0.3">
      <c r="B222" s="106"/>
    </row>
    <row r="223" spans="2:2" x14ac:dyDescent="0.3">
      <c r="B223" s="106"/>
    </row>
    <row r="224" spans="2:2" x14ac:dyDescent="0.3">
      <c r="B224" s="106"/>
    </row>
    <row r="225" spans="2:2" x14ac:dyDescent="0.3">
      <c r="B225" s="106"/>
    </row>
    <row r="226" spans="2:2" x14ac:dyDescent="0.3">
      <c r="B226" s="106"/>
    </row>
    <row r="227" spans="2:2" x14ac:dyDescent="0.3">
      <c r="B227" s="106"/>
    </row>
    <row r="228" spans="2:2" x14ac:dyDescent="0.3">
      <c r="B228" s="106"/>
    </row>
    <row r="229" spans="2:2" x14ac:dyDescent="0.3">
      <c r="B229" s="106"/>
    </row>
    <row r="230" spans="2:2" x14ac:dyDescent="0.3">
      <c r="B230" s="106"/>
    </row>
    <row r="231" spans="2:2" x14ac:dyDescent="0.3">
      <c r="B231" s="106"/>
    </row>
    <row r="232" spans="2:2" x14ac:dyDescent="0.3">
      <c r="B232" s="106"/>
    </row>
    <row r="233" spans="2:2" x14ac:dyDescent="0.3">
      <c r="B233" s="106"/>
    </row>
    <row r="234" spans="2:2" x14ac:dyDescent="0.3">
      <c r="B234" s="106"/>
    </row>
    <row r="235" spans="2:2" x14ac:dyDescent="0.3">
      <c r="B235" s="106"/>
    </row>
    <row r="236" spans="2:2" x14ac:dyDescent="0.3">
      <c r="B236" s="106"/>
    </row>
    <row r="237" spans="2:2" x14ac:dyDescent="0.3">
      <c r="B237" s="106"/>
    </row>
    <row r="238" spans="2:2" x14ac:dyDescent="0.3">
      <c r="B238" s="106"/>
    </row>
    <row r="239" spans="2:2" x14ac:dyDescent="0.3">
      <c r="B239" s="106"/>
    </row>
    <row r="240" spans="2:2" x14ac:dyDescent="0.3">
      <c r="B240" s="106"/>
    </row>
    <row r="241" spans="2:2" x14ac:dyDescent="0.3">
      <c r="B241" s="106"/>
    </row>
    <row r="242" spans="2:2" x14ac:dyDescent="0.3">
      <c r="B242" s="106"/>
    </row>
    <row r="243" spans="2:2" x14ac:dyDescent="0.3">
      <c r="B243" s="106"/>
    </row>
    <row r="244" spans="2:2" x14ac:dyDescent="0.3">
      <c r="B244" s="106"/>
    </row>
    <row r="245" spans="2:2" x14ac:dyDescent="0.3">
      <c r="B245" s="106"/>
    </row>
    <row r="246" spans="2:2" x14ac:dyDescent="0.3">
      <c r="B246" s="106"/>
    </row>
    <row r="247" spans="2:2" x14ac:dyDescent="0.3">
      <c r="B247" s="106"/>
    </row>
    <row r="248" spans="2:2" x14ac:dyDescent="0.3">
      <c r="B248" s="106"/>
    </row>
    <row r="249" spans="2:2" x14ac:dyDescent="0.3">
      <c r="B249" s="106"/>
    </row>
    <row r="250" spans="2:2" x14ac:dyDescent="0.3">
      <c r="B250" s="106"/>
    </row>
    <row r="251" spans="2:2" x14ac:dyDescent="0.3">
      <c r="B251" s="106"/>
    </row>
    <row r="252" spans="2:2" x14ac:dyDescent="0.3">
      <c r="B252" s="106"/>
    </row>
    <row r="253" spans="2:2" x14ac:dyDescent="0.3">
      <c r="B253" s="106"/>
    </row>
    <row r="254" spans="2:2" x14ac:dyDescent="0.3">
      <c r="B254" s="106"/>
    </row>
    <row r="255" spans="2:2" x14ac:dyDescent="0.3">
      <c r="B255" s="106"/>
    </row>
    <row r="256" spans="2:2" x14ac:dyDescent="0.3">
      <c r="B256" s="106"/>
    </row>
    <row r="257" spans="2:2" x14ac:dyDescent="0.3">
      <c r="B257" s="106"/>
    </row>
    <row r="258" spans="2:2" x14ac:dyDescent="0.3">
      <c r="B258" s="106"/>
    </row>
    <row r="259" spans="2:2" x14ac:dyDescent="0.3">
      <c r="B259" s="106"/>
    </row>
    <row r="260" spans="2:2" x14ac:dyDescent="0.3">
      <c r="B260" s="106"/>
    </row>
    <row r="261" spans="2:2" x14ac:dyDescent="0.3">
      <c r="B261" s="106"/>
    </row>
    <row r="262" spans="2:2" x14ac:dyDescent="0.3">
      <c r="B262" s="106"/>
    </row>
    <row r="263" spans="2:2" x14ac:dyDescent="0.3">
      <c r="B263" s="106"/>
    </row>
    <row r="264" spans="2:2" x14ac:dyDescent="0.3">
      <c r="B264" s="106"/>
    </row>
    <row r="265" spans="2:2" x14ac:dyDescent="0.3">
      <c r="B265" s="106"/>
    </row>
    <row r="266" spans="2:2" x14ac:dyDescent="0.3">
      <c r="B266" s="106"/>
    </row>
    <row r="267" spans="2:2" x14ac:dyDescent="0.3">
      <c r="B267" s="106"/>
    </row>
    <row r="268" spans="2:2" x14ac:dyDescent="0.3">
      <c r="B268" s="106"/>
    </row>
    <row r="269" spans="2:2" x14ac:dyDescent="0.3">
      <c r="B269" s="106"/>
    </row>
    <row r="270" spans="2:2" x14ac:dyDescent="0.3">
      <c r="B270" s="106"/>
    </row>
    <row r="271" spans="2:2" x14ac:dyDescent="0.3">
      <c r="B271" s="106"/>
    </row>
    <row r="272" spans="2:2" x14ac:dyDescent="0.3">
      <c r="B272" s="106"/>
    </row>
    <row r="273" spans="2:2" x14ac:dyDescent="0.3">
      <c r="B273" s="106"/>
    </row>
    <row r="274" spans="2:2" x14ac:dyDescent="0.3">
      <c r="B274" s="106"/>
    </row>
    <row r="275" spans="2:2" x14ac:dyDescent="0.3">
      <c r="B275" s="106"/>
    </row>
    <row r="276" spans="2:2" x14ac:dyDescent="0.3">
      <c r="B276" s="106"/>
    </row>
    <row r="277" spans="2:2" x14ac:dyDescent="0.3">
      <c r="B277" s="106"/>
    </row>
    <row r="278" spans="2:2" x14ac:dyDescent="0.3">
      <c r="B278" s="106"/>
    </row>
    <row r="279" spans="2:2" x14ac:dyDescent="0.3">
      <c r="B279" s="106"/>
    </row>
    <row r="280" spans="2:2" x14ac:dyDescent="0.3">
      <c r="B280" s="106"/>
    </row>
    <row r="281" spans="2:2" x14ac:dyDescent="0.3">
      <c r="B281" s="106"/>
    </row>
    <row r="282" spans="2:2" x14ac:dyDescent="0.3">
      <c r="B282" s="106"/>
    </row>
    <row r="283" spans="2:2" x14ac:dyDescent="0.3">
      <c r="B283" s="106"/>
    </row>
    <row r="284" spans="2:2" x14ac:dyDescent="0.3">
      <c r="B284" s="106"/>
    </row>
    <row r="285" spans="2:2" x14ac:dyDescent="0.3">
      <c r="B285" s="106"/>
    </row>
    <row r="286" spans="2:2" x14ac:dyDescent="0.3">
      <c r="B286" s="106"/>
    </row>
    <row r="287" spans="2:2" x14ac:dyDescent="0.3">
      <c r="B287" s="106"/>
    </row>
    <row r="288" spans="2:2" x14ac:dyDescent="0.3">
      <c r="B288" s="106"/>
    </row>
    <row r="289" spans="2:2" x14ac:dyDescent="0.3">
      <c r="B289" s="106"/>
    </row>
    <row r="290" spans="2:2" x14ac:dyDescent="0.3">
      <c r="B290" s="106"/>
    </row>
    <row r="291" spans="2:2" x14ac:dyDescent="0.3">
      <c r="B291" s="106"/>
    </row>
    <row r="292" spans="2:2" x14ac:dyDescent="0.3">
      <c r="B292" s="106"/>
    </row>
    <row r="293" spans="2:2" x14ac:dyDescent="0.3">
      <c r="B293" s="106"/>
    </row>
    <row r="294" spans="2:2" x14ac:dyDescent="0.3">
      <c r="B294" s="106"/>
    </row>
    <row r="295" spans="2:2" x14ac:dyDescent="0.3">
      <c r="B295" s="106"/>
    </row>
    <row r="296" spans="2:2" x14ac:dyDescent="0.3">
      <c r="B296" s="106"/>
    </row>
    <row r="297" spans="2:2" x14ac:dyDescent="0.3">
      <c r="B297" s="106"/>
    </row>
    <row r="298" spans="2:2" x14ac:dyDescent="0.3">
      <c r="B298" s="106"/>
    </row>
    <row r="299" spans="2:2" x14ac:dyDescent="0.3">
      <c r="B299" s="106"/>
    </row>
    <row r="300" spans="2:2" x14ac:dyDescent="0.3">
      <c r="B300" s="106"/>
    </row>
    <row r="301" spans="2:2" x14ac:dyDescent="0.3">
      <c r="B301" s="106"/>
    </row>
    <row r="302" spans="2:2" x14ac:dyDescent="0.3">
      <c r="B302" s="106"/>
    </row>
    <row r="303" spans="2:2" x14ac:dyDescent="0.3">
      <c r="B303" s="106"/>
    </row>
    <row r="304" spans="2:2" x14ac:dyDescent="0.3">
      <c r="B304" s="106"/>
    </row>
  </sheetData>
  <mergeCells count="2">
    <mergeCell ref="A1:F1"/>
    <mergeCell ref="A2:F2"/>
  </mergeCells>
  <pageMargins left="0.51181102362204722" right="0.51181102362204722" top="0.74803149606299213" bottom="0.3937007874015748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</sheetPr>
  <dimension ref="A1:F85"/>
  <sheetViews>
    <sheetView zoomScale="98" zoomScaleNormal="98" workbookViewId="0">
      <selection activeCell="A2" sqref="A2:F2"/>
    </sheetView>
  </sheetViews>
  <sheetFormatPr defaultRowHeight="15.6" x14ac:dyDescent="0.3"/>
  <cols>
    <col min="1" max="1" width="4.33203125" style="259" customWidth="1"/>
    <col min="2" max="2" width="6.5546875" style="108" customWidth="1"/>
    <col min="3" max="3" width="32.6640625" style="108" customWidth="1"/>
    <col min="4" max="4" width="15.44140625" style="108" customWidth="1"/>
    <col min="5" max="5" width="14.88671875" style="108" customWidth="1"/>
    <col min="6" max="6" width="14.5546875" style="108" customWidth="1"/>
  </cols>
  <sheetData>
    <row r="1" spans="1:6" x14ac:dyDescent="0.3">
      <c r="A1" s="502" t="s">
        <v>419</v>
      </c>
      <c r="B1" s="502"/>
      <c r="C1" s="502"/>
      <c r="D1" s="502"/>
      <c r="E1" s="502"/>
      <c r="F1" s="502"/>
    </row>
    <row r="2" spans="1:6" x14ac:dyDescent="0.3">
      <c r="A2" s="503" t="s">
        <v>540</v>
      </c>
      <c r="B2" s="503"/>
      <c r="C2" s="503"/>
      <c r="D2" s="503"/>
      <c r="E2" s="503"/>
      <c r="F2" s="503"/>
    </row>
    <row r="3" spans="1:6" x14ac:dyDescent="0.3">
      <c r="A3" s="503" t="s">
        <v>523</v>
      </c>
      <c r="B3" s="503"/>
      <c r="C3" s="503"/>
      <c r="D3" s="503"/>
      <c r="E3" s="503"/>
      <c r="F3" s="503"/>
    </row>
    <row r="4" spans="1:6" x14ac:dyDescent="0.3">
      <c r="A4" s="503" t="s">
        <v>117</v>
      </c>
      <c r="B4" s="503"/>
      <c r="C4" s="503"/>
      <c r="D4" s="503"/>
      <c r="E4" s="503"/>
      <c r="F4" s="503"/>
    </row>
    <row r="5" spans="1:6" x14ac:dyDescent="0.3">
      <c r="A5" s="1"/>
      <c r="B5" s="1"/>
      <c r="C5" s="1"/>
      <c r="D5" s="1"/>
      <c r="E5" s="1"/>
      <c r="F5" s="1"/>
    </row>
    <row r="6" spans="1:6" x14ac:dyDescent="0.3">
      <c r="B6" s="26" t="s">
        <v>118</v>
      </c>
      <c r="C6" s="28" t="s">
        <v>303</v>
      </c>
      <c r="D6" s="26"/>
      <c r="E6" s="1"/>
      <c r="F6" s="26"/>
    </row>
    <row r="7" spans="1:6" x14ac:dyDescent="0.3">
      <c r="B7" s="503" t="s">
        <v>310</v>
      </c>
      <c r="C7" s="506"/>
      <c r="D7" s="506"/>
      <c r="E7" s="506"/>
      <c r="F7" s="506"/>
    </row>
    <row r="8" spans="1:6" s="169" customFormat="1" x14ac:dyDescent="0.3">
      <c r="A8" s="163"/>
      <c r="B8" s="162" t="s">
        <v>312</v>
      </c>
      <c r="C8" s="170" t="s">
        <v>313</v>
      </c>
      <c r="D8" s="170" t="s">
        <v>314</v>
      </c>
      <c r="E8" s="170" t="s">
        <v>315</v>
      </c>
      <c r="F8" s="170" t="s">
        <v>316</v>
      </c>
    </row>
    <row r="9" spans="1:6" ht="31.2" x14ac:dyDescent="0.3">
      <c r="A9" s="163">
        <v>1</v>
      </c>
      <c r="B9" s="167" t="s">
        <v>61</v>
      </c>
      <c r="C9" s="167" t="s">
        <v>1</v>
      </c>
      <c r="D9" s="167">
        <v>2026</v>
      </c>
      <c r="E9" s="167">
        <v>2027</v>
      </c>
      <c r="F9" s="167">
        <v>2028</v>
      </c>
    </row>
    <row r="10" spans="1:6" x14ac:dyDescent="0.3">
      <c r="A10" s="163">
        <v>2</v>
      </c>
      <c r="B10" s="166" t="s">
        <v>2</v>
      </c>
      <c r="C10" s="257" t="s">
        <v>17</v>
      </c>
      <c r="D10" s="9">
        <v>109342250</v>
      </c>
      <c r="E10" s="9">
        <f>D10*1.05</f>
        <v>114809362.5</v>
      </c>
      <c r="F10" s="9">
        <f>E10*1.05</f>
        <v>120549830.625</v>
      </c>
    </row>
    <row r="11" spans="1:6" x14ac:dyDescent="0.3">
      <c r="A11" s="163">
        <v>3</v>
      </c>
      <c r="B11" s="166" t="s">
        <v>14</v>
      </c>
      <c r="C11" s="258" t="s">
        <v>37</v>
      </c>
      <c r="D11" s="9">
        <f>'1. számú melléklet'!D64</f>
        <v>13883000</v>
      </c>
      <c r="E11" s="9">
        <f t="shared" ref="E11:F20" si="0">D11*1.05</f>
        <v>14577150</v>
      </c>
      <c r="F11" s="9">
        <f t="shared" si="0"/>
        <v>15306007.5</v>
      </c>
    </row>
    <row r="12" spans="1:6" x14ac:dyDescent="0.3">
      <c r="A12" s="163">
        <v>4</v>
      </c>
      <c r="B12" s="166" t="s">
        <v>119</v>
      </c>
      <c r="C12" s="258" t="s">
        <v>18</v>
      </c>
      <c r="D12" s="9">
        <f>'1. számú melléklet'!D65</f>
        <v>187224000</v>
      </c>
      <c r="E12" s="9">
        <f t="shared" si="0"/>
        <v>196585200</v>
      </c>
      <c r="F12" s="9">
        <f t="shared" si="0"/>
        <v>206414460</v>
      </c>
    </row>
    <row r="13" spans="1:6" x14ac:dyDescent="0.3">
      <c r="A13" s="163">
        <v>5</v>
      </c>
      <c r="B13" s="166" t="s">
        <v>120</v>
      </c>
      <c r="C13" s="258" t="s">
        <v>192</v>
      </c>
      <c r="D13" s="9">
        <f>'1. számú melléklet'!D85</f>
        <v>2400000</v>
      </c>
      <c r="E13" s="9">
        <f t="shared" si="0"/>
        <v>2520000</v>
      </c>
      <c r="F13" s="9">
        <f t="shared" si="0"/>
        <v>2646000</v>
      </c>
    </row>
    <row r="14" spans="1:6" ht="20.25" customHeight="1" x14ac:dyDescent="0.3">
      <c r="A14" s="163">
        <v>6</v>
      </c>
      <c r="B14" s="166" t="s">
        <v>121</v>
      </c>
      <c r="C14" s="113" t="s">
        <v>232</v>
      </c>
      <c r="D14" s="114">
        <f>'1. számú melléklet'!D88</f>
        <v>56270878</v>
      </c>
      <c r="E14" s="9">
        <f t="shared" si="0"/>
        <v>59084421.900000006</v>
      </c>
      <c r="F14" s="9">
        <f t="shared" si="0"/>
        <v>62038642.995000012</v>
      </c>
    </row>
    <row r="15" spans="1:6" x14ac:dyDescent="0.3">
      <c r="A15" s="163">
        <v>7</v>
      </c>
      <c r="B15" s="166" t="s">
        <v>122</v>
      </c>
      <c r="C15" s="113" t="s">
        <v>67</v>
      </c>
      <c r="D15" s="114">
        <f>'1. számú melléklet'!D94</f>
        <v>297245042</v>
      </c>
      <c r="E15" s="9">
        <f t="shared" si="0"/>
        <v>312107294.10000002</v>
      </c>
      <c r="F15" s="9">
        <f t="shared" si="0"/>
        <v>327712658.80500007</v>
      </c>
    </row>
    <row r="16" spans="1:6" x14ac:dyDescent="0.3">
      <c r="A16" s="163">
        <v>8</v>
      </c>
      <c r="B16" s="166" t="s">
        <v>123</v>
      </c>
      <c r="C16" s="6" t="s">
        <v>25</v>
      </c>
      <c r="D16" s="9">
        <f>'1. számú melléklet'!D98</f>
        <v>100319029</v>
      </c>
      <c r="E16" s="9">
        <f t="shared" si="0"/>
        <v>105334980.45</v>
      </c>
      <c r="F16" s="9">
        <f t="shared" si="0"/>
        <v>110601729.47250001</v>
      </c>
    </row>
    <row r="17" spans="1:6" x14ac:dyDescent="0.3">
      <c r="A17" s="163">
        <v>9</v>
      </c>
      <c r="B17" s="166" t="s">
        <v>124</v>
      </c>
      <c r="C17" s="6" t="s">
        <v>26</v>
      </c>
      <c r="D17" s="9">
        <f>'1. számú melléklet'!D99</f>
        <v>27350000</v>
      </c>
      <c r="E17" s="9">
        <f t="shared" si="0"/>
        <v>28717500</v>
      </c>
      <c r="F17" s="9">
        <f t="shared" si="0"/>
        <v>30153375</v>
      </c>
    </row>
    <row r="18" spans="1:6" ht="31.2" x14ac:dyDescent="0.3">
      <c r="A18" s="163">
        <v>10</v>
      </c>
      <c r="B18" s="166" t="s">
        <v>125</v>
      </c>
      <c r="C18" s="6" t="s">
        <v>233</v>
      </c>
      <c r="D18" s="9">
        <f>'1. számú melléklet'!D100</f>
        <v>500000</v>
      </c>
      <c r="E18" s="9">
        <f t="shared" si="0"/>
        <v>525000</v>
      </c>
      <c r="F18" s="9">
        <f t="shared" si="0"/>
        <v>551250</v>
      </c>
    </row>
    <row r="19" spans="1:6" x14ac:dyDescent="0.3">
      <c r="A19" s="163">
        <v>11</v>
      </c>
      <c r="B19" s="166" t="s">
        <v>126</v>
      </c>
      <c r="C19" s="6" t="s">
        <v>372</v>
      </c>
      <c r="D19" s="9">
        <f>'1. számú melléklet'!D101</f>
        <v>0</v>
      </c>
      <c r="E19" s="9">
        <f t="shared" si="0"/>
        <v>0</v>
      </c>
      <c r="F19" s="9">
        <f t="shared" si="0"/>
        <v>0</v>
      </c>
    </row>
    <row r="20" spans="1:6" x14ac:dyDescent="0.3">
      <c r="A20" s="163">
        <v>12</v>
      </c>
      <c r="B20" s="166" t="s">
        <v>237</v>
      </c>
      <c r="C20" s="6" t="s">
        <v>352</v>
      </c>
      <c r="D20" s="9">
        <f>'1. számú melléklet'!D106</f>
        <v>1339312</v>
      </c>
      <c r="E20" s="9">
        <f t="shared" si="0"/>
        <v>1406277.6</v>
      </c>
      <c r="F20" s="9">
        <f t="shared" si="0"/>
        <v>1476591.4800000002</v>
      </c>
    </row>
    <row r="21" spans="1:6" ht="34.5" customHeight="1" x14ac:dyDescent="0.3">
      <c r="A21" s="163">
        <v>13</v>
      </c>
      <c r="B21" s="166" t="s">
        <v>353</v>
      </c>
      <c r="C21" s="6" t="s">
        <v>305</v>
      </c>
      <c r="D21" s="9"/>
      <c r="E21" s="9"/>
      <c r="F21" s="9"/>
    </row>
    <row r="22" spans="1:6" x14ac:dyDescent="0.3">
      <c r="A22" s="163">
        <v>14</v>
      </c>
      <c r="B22" s="107"/>
      <c r="C22" s="4" t="s">
        <v>127</v>
      </c>
      <c r="D22" s="11">
        <f>SUM(D10:D21)</f>
        <v>795873511</v>
      </c>
      <c r="E22" s="11">
        <f>SUM(E10:E21)</f>
        <v>835667186.55000007</v>
      </c>
      <c r="F22" s="11">
        <f>SUM(F10:F21)</f>
        <v>877450545.87750006</v>
      </c>
    </row>
    <row r="23" spans="1:6" x14ac:dyDescent="0.3">
      <c r="B23" s="28"/>
      <c r="C23" s="26"/>
      <c r="D23" s="26"/>
      <c r="E23" s="26"/>
      <c r="F23" s="26"/>
    </row>
    <row r="24" spans="1:6" x14ac:dyDescent="0.3">
      <c r="B24" s="28" t="s">
        <v>128</v>
      </c>
      <c r="C24" s="28" t="s">
        <v>304</v>
      </c>
      <c r="D24" s="26"/>
      <c r="E24" s="26"/>
      <c r="F24" s="26"/>
    </row>
    <row r="25" spans="1:6" x14ac:dyDescent="0.3">
      <c r="B25" s="505" t="s">
        <v>329</v>
      </c>
      <c r="C25" s="505"/>
      <c r="D25" s="505"/>
      <c r="E25" s="505"/>
      <c r="F25" s="505"/>
    </row>
    <row r="26" spans="1:6" s="169" customFormat="1" x14ac:dyDescent="0.3">
      <c r="A26" s="170"/>
      <c r="B26" s="162" t="s">
        <v>312</v>
      </c>
      <c r="C26" s="162" t="s">
        <v>313</v>
      </c>
      <c r="D26" s="162" t="s">
        <v>314</v>
      </c>
      <c r="E26" s="162" t="s">
        <v>315</v>
      </c>
      <c r="F26" s="162" t="s">
        <v>316</v>
      </c>
    </row>
    <row r="27" spans="1:6" ht="15.75" customHeight="1" x14ac:dyDescent="0.3">
      <c r="A27" s="512">
        <v>15</v>
      </c>
      <c r="B27" s="514" t="s">
        <v>61</v>
      </c>
      <c r="C27" s="513" t="s">
        <v>1</v>
      </c>
      <c r="D27" s="514">
        <v>2026</v>
      </c>
      <c r="E27" s="514">
        <v>2027</v>
      </c>
      <c r="F27" s="514">
        <v>2028</v>
      </c>
    </row>
    <row r="28" spans="1:6" ht="15.75" customHeight="1" x14ac:dyDescent="0.3">
      <c r="A28" s="512"/>
      <c r="B28" s="501"/>
      <c r="C28" s="513"/>
      <c r="D28" s="501"/>
      <c r="E28" s="501"/>
      <c r="F28" s="501"/>
    </row>
    <row r="29" spans="1:6" ht="31.2" x14ac:dyDescent="0.3">
      <c r="A29" s="163">
        <v>16</v>
      </c>
      <c r="B29" s="165" t="s">
        <v>2</v>
      </c>
      <c r="C29" s="6" t="s">
        <v>201</v>
      </c>
      <c r="D29" s="9">
        <f>'1. számú melléklet'!D10</f>
        <v>37090482</v>
      </c>
      <c r="E29" s="9">
        <f>D29*1.05</f>
        <v>38945006.100000001</v>
      </c>
      <c r="F29" s="9">
        <f>E29*1.05</f>
        <v>40892256.405000001</v>
      </c>
    </row>
    <row r="30" spans="1:6" x14ac:dyDescent="0.3">
      <c r="A30" s="163">
        <v>17</v>
      </c>
      <c r="B30" s="166" t="s">
        <v>14</v>
      </c>
      <c r="C30" s="6" t="s">
        <v>234</v>
      </c>
      <c r="D30" s="9">
        <f>'1. számú melléklet'!D18</f>
        <v>115000000</v>
      </c>
      <c r="E30" s="9">
        <f t="shared" ref="E30:F36" si="1">D30*1.05</f>
        <v>120750000</v>
      </c>
      <c r="F30" s="9">
        <f t="shared" si="1"/>
        <v>126787500</v>
      </c>
    </row>
    <row r="31" spans="1:6" x14ac:dyDescent="0.3">
      <c r="A31" s="163">
        <v>18</v>
      </c>
      <c r="B31" s="166" t="s">
        <v>119</v>
      </c>
      <c r="C31" s="6" t="s">
        <v>200</v>
      </c>
      <c r="D31" s="9">
        <f>'1. számú melléklet'!D25</f>
        <v>135964000</v>
      </c>
      <c r="E31" s="9">
        <f t="shared" si="1"/>
        <v>142762200</v>
      </c>
      <c r="F31" s="9">
        <f t="shared" si="1"/>
        <v>149900310</v>
      </c>
    </row>
    <row r="32" spans="1:6" x14ac:dyDescent="0.3">
      <c r="A32" s="163">
        <v>19</v>
      </c>
      <c r="B32" s="166" t="s">
        <v>120</v>
      </c>
      <c r="C32" s="6" t="s">
        <v>307</v>
      </c>
      <c r="D32" s="9">
        <f>'1. számú melléklet'!D32</f>
        <v>0</v>
      </c>
      <c r="E32" s="9">
        <f t="shared" si="1"/>
        <v>0</v>
      </c>
      <c r="F32" s="9">
        <f t="shared" si="1"/>
        <v>0</v>
      </c>
    </row>
    <row r="33" spans="1:6" ht="31.2" x14ac:dyDescent="0.3">
      <c r="A33" s="163">
        <v>20</v>
      </c>
      <c r="B33" s="166" t="s">
        <v>121</v>
      </c>
      <c r="C33" s="6" t="s">
        <v>490</v>
      </c>
      <c r="D33" s="9">
        <v>98319029</v>
      </c>
      <c r="E33" s="9">
        <f t="shared" si="1"/>
        <v>103234980.45</v>
      </c>
      <c r="F33" s="9">
        <f t="shared" si="1"/>
        <v>108396729.47250001</v>
      </c>
    </row>
    <row r="34" spans="1:6" x14ac:dyDescent="0.3">
      <c r="A34" s="163">
        <v>21</v>
      </c>
      <c r="B34" s="166" t="s">
        <v>122</v>
      </c>
      <c r="C34" s="6" t="s">
        <v>261</v>
      </c>
      <c r="D34" s="9">
        <v>0</v>
      </c>
      <c r="E34" s="9">
        <v>0</v>
      </c>
      <c r="F34" s="9">
        <f t="shared" ref="F34:F37" si="2">E34*1.05</f>
        <v>0</v>
      </c>
    </row>
    <row r="35" spans="1:6" x14ac:dyDescent="0.3">
      <c r="A35" s="163">
        <v>22</v>
      </c>
      <c r="B35" s="166" t="s">
        <v>123</v>
      </c>
      <c r="C35" s="6" t="s">
        <v>260</v>
      </c>
      <c r="D35" s="9">
        <v>0</v>
      </c>
      <c r="E35" s="9">
        <f t="shared" si="1"/>
        <v>0</v>
      </c>
      <c r="F35" s="9">
        <f t="shared" si="2"/>
        <v>0</v>
      </c>
    </row>
    <row r="36" spans="1:6" x14ac:dyDescent="0.3">
      <c r="A36" s="163">
        <v>23</v>
      </c>
      <c r="B36" s="166" t="s">
        <v>124</v>
      </c>
      <c r="C36" s="6" t="s">
        <v>496</v>
      </c>
      <c r="D36" s="9">
        <v>300000000</v>
      </c>
      <c r="E36" s="9">
        <f t="shared" si="1"/>
        <v>315000000</v>
      </c>
      <c r="F36" s="9">
        <f t="shared" si="2"/>
        <v>330750000</v>
      </c>
    </row>
    <row r="37" spans="1:6" x14ac:dyDescent="0.3">
      <c r="A37" s="163">
        <v>24</v>
      </c>
      <c r="B37" s="166" t="s">
        <v>125</v>
      </c>
      <c r="C37" s="6" t="s">
        <v>238</v>
      </c>
      <c r="D37" s="9">
        <v>109500000</v>
      </c>
      <c r="E37" s="9">
        <f>D37*1.05+D34*1.05</f>
        <v>114975000</v>
      </c>
      <c r="F37" s="9">
        <f t="shared" si="2"/>
        <v>120723750</v>
      </c>
    </row>
    <row r="38" spans="1:6" x14ac:dyDescent="0.3">
      <c r="A38" s="163">
        <v>25</v>
      </c>
      <c r="B38" s="4"/>
      <c r="C38" s="4" t="s">
        <v>127</v>
      </c>
      <c r="D38" s="11">
        <f>SUM(D29:D37)</f>
        <v>795873511</v>
      </c>
      <c r="E38" s="11">
        <f>SUM(E29:E37)</f>
        <v>835667186.54999995</v>
      </c>
      <c r="F38" s="11">
        <f>SUM(F29:F37)</f>
        <v>877450545.87750006</v>
      </c>
    </row>
    <row r="39" spans="1:6" x14ac:dyDescent="0.3">
      <c r="B39" s="26"/>
      <c r="C39" s="26"/>
      <c r="D39" s="26"/>
      <c r="E39" s="26"/>
      <c r="F39" s="26"/>
    </row>
    <row r="40" spans="1:6" x14ac:dyDescent="0.3">
      <c r="B40" s="26"/>
      <c r="C40" s="26"/>
      <c r="D40" s="26"/>
      <c r="E40" s="26"/>
      <c r="F40" s="26"/>
    </row>
    <row r="41" spans="1:6" x14ac:dyDescent="0.3">
      <c r="B41" s="26"/>
      <c r="C41" s="26"/>
      <c r="D41" s="26"/>
      <c r="E41" s="26"/>
      <c r="F41" s="26"/>
    </row>
    <row r="42" spans="1:6" x14ac:dyDescent="0.3">
      <c r="B42" s="26"/>
      <c r="C42" s="26"/>
      <c r="D42" s="26"/>
      <c r="E42" s="26"/>
      <c r="F42" s="26"/>
    </row>
    <row r="43" spans="1:6" x14ac:dyDescent="0.3">
      <c r="B43" s="26"/>
      <c r="C43" s="26"/>
      <c r="D43" s="26"/>
      <c r="E43" s="26"/>
      <c r="F43" s="26"/>
    </row>
    <row r="44" spans="1:6" x14ac:dyDescent="0.3">
      <c r="B44" s="26"/>
      <c r="C44" s="26"/>
      <c r="D44" s="26"/>
      <c r="E44" s="26"/>
      <c r="F44" s="26"/>
    </row>
    <row r="45" spans="1:6" x14ac:dyDescent="0.3">
      <c r="B45" s="26"/>
      <c r="C45" s="26"/>
      <c r="D45" s="26"/>
      <c r="E45" s="26"/>
      <c r="F45" s="26"/>
    </row>
    <row r="46" spans="1:6" x14ac:dyDescent="0.3">
      <c r="B46" s="26"/>
      <c r="C46" s="26"/>
      <c r="D46" s="26"/>
      <c r="E46" s="26"/>
      <c r="F46" s="26"/>
    </row>
    <row r="47" spans="1:6" x14ac:dyDescent="0.3">
      <c r="B47" s="26"/>
      <c r="C47" s="26"/>
      <c r="D47" s="26"/>
      <c r="E47" s="26"/>
      <c r="F47" s="26"/>
    </row>
    <row r="48" spans="1:6" x14ac:dyDescent="0.3">
      <c r="B48" s="26"/>
      <c r="C48" s="26"/>
      <c r="D48" s="26"/>
      <c r="E48" s="1"/>
      <c r="F48" s="1"/>
    </row>
    <row r="49" spans="2:6" x14ac:dyDescent="0.3">
      <c r="B49" s="26"/>
      <c r="C49" s="26"/>
      <c r="D49" s="26"/>
      <c r="E49" s="1"/>
      <c r="F49" s="1"/>
    </row>
    <row r="50" spans="2:6" x14ac:dyDescent="0.3">
      <c r="B50" s="26"/>
      <c r="C50" s="26"/>
      <c r="D50" s="26"/>
      <c r="E50" s="1"/>
      <c r="F50" s="1"/>
    </row>
    <row r="51" spans="2:6" x14ac:dyDescent="0.3">
      <c r="B51" s="26"/>
      <c r="C51" s="26"/>
      <c r="D51" s="26"/>
      <c r="E51" s="26"/>
      <c r="F51" s="26"/>
    </row>
    <row r="52" spans="2:6" x14ac:dyDescent="0.3">
      <c r="B52" s="26"/>
      <c r="C52" s="26"/>
      <c r="D52" s="26"/>
      <c r="E52" s="26"/>
      <c r="F52" s="26"/>
    </row>
    <row r="53" spans="2:6" x14ac:dyDescent="0.3">
      <c r="B53" s="26"/>
      <c r="C53" s="26"/>
      <c r="D53" s="26"/>
      <c r="E53" s="26"/>
      <c r="F53" s="26"/>
    </row>
    <row r="54" spans="2:6" x14ac:dyDescent="0.3">
      <c r="B54" s="26"/>
      <c r="C54" s="26"/>
      <c r="D54" s="26"/>
      <c r="E54" s="26"/>
      <c r="F54" s="26"/>
    </row>
    <row r="55" spans="2:6" x14ac:dyDescent="0.3">
      <c r="B55" s="26"/>
      <c r="C55" s="26"/>
      <c r="D55" s="26"/>
      <c r="E55" s="26"/>
      <c r="F55" s="26"/>
    </row>
    <row r="56" spans="2:6" x14ac:dyDescent="0.3">
      <c r="B56" s="26"/>
      <c r="C56" s="26"/>
      <c r="D56" s="26"/>
      <c r="E56" s="26"/>
      <c r="F56" s="26"/>
    </row>
    <row r="57" spans="2:6" x14ac:dyDescent="0.3">
      <c r="B57" s="26"/>
      <c r="C57" s="26"/>
      <c r="D57" s="26"/>
      <c r="E57" s="26"/>
      <c r="F57" s="26"/>
    </row>
    <row r="58" spans="2:6" x14ac:dyDescent="0.3">
      <c r="B58" s="26"/>
      <c r="C58" s="26"/>
      <c r="D58" s="26"/>
      <c r="E58" s="26"/>
      <c r="F58" s="26"/>
    </row>
    <row r="59" spans="2:6" x14ac:dyDescent="0.3">
      <c r="B59" s="26"/>
      <c r="C59" s="26"/>
      <c r="D59" s="26"/>
      <c r="E59" s="26"/>
      <c r="F59" s="26"/>
    </row>
    <row r="60" spans="2:6" x14ac:dyDescent="0.3">
      <c r="B60" s="26"/>
      <c r="C60" s="26"/>
      <c r="D60" s="26"/>
      <c r="E60" s="26"/>
      <c r="F60" s="26"/>
    </row>
    <row r="61" spans="2:6" x14ac:dyDescent="0.3">
      <c r="B61" s="26"/>
      <c r="C61" s="26"/>
      <c r="D61" s="26"/>
      <c r="E61" s="26"/>
      <c r="F61" s="26"/>
    </row>
    <row r="62" spans="2:6" x14ac:dyDescent="0.3">
      <c r="B62" s="26"/>
      <c r="C62" s="26"/>
      <c r="D62" s="26"/>
      <c r="E62" s="26"/>
      <c r="F62" s="26"/>
    </row>
    <row r="63" spans="2:6" x14ac:dyDescent="0.3">
      <c r="B63" s="26"/>
      <c r="C63" s="26"/>
      <c r="D63" s="26"/>
      <c r="E63" s="26"/>
      <c r="F63" s="26"/>
    </row>
    <row r="64" spans="2:6" x14ac:dyDescent="0.3">
      <c r="B64" s="26"/>
      <c r="C64" s="26"/>
      <c r="D64" s="26"/>
      <c r="E64" s="26"/>
      <c r="F64" s="26"/>
    </row>
    <row r="65" spans="2:6" x14ac:dyDescent="0.3">
      <c r="B65" s="26"/>
      <c r="C65" s="26"/>
      <c r="D65" s="26"/>
      <c r="E65" s="26"/>
      <c r="F65" s="26"/>
    </row>
    <row r="66" spans="2:6" x14ac:dyDescent="0.3">
      <c r="B66" s="26"/>
      <c r="C66" s="26"/>
      <c r="D66" s="26"/>
      <c r="E66" s="26"/>
      <c r="F66" s="26"/>
    </row>
    <row r="67" spans="2:6" x14ac:dyDescent="0.3">
      <c r="B67" s="26"/>
      <c r="C67" s="26"/>
      <c r="D67" s="26"/>
      <c r="E67" s="26"/>
      <c r="F67" s="26"/>
    </row>
    <row r="68" spans="2:6" x14ac:dyDescent="0.3">
      <c r="B68" s="26"/>
      <c r="C68" s="26"/>
      <c r="D68" s="26"/>
      <c r="E68" s="26"/>
      <c r="F68" s="26"/>
    </row>
    <row r="69" spans="2:6" x14ac:dyDescent="0.3">
      <c r="B69" s="26"/>
      <c r="C69" s="26"/>
      <c r="D69" s="26"/>
      <c r="E69" s="26"/>
      <c r="F69" s="26"/>
    </row>
    <row r="70" spans="2:6" x14ac:dyDescent="0.3">
      <c r="B70" s="26"/>
      <c r="C70" s="26"/>
      <c r="D70" s="26"/>
      <c r="E70" s="26"/>
      <c r="F70" s="26"/>
    </row>
    <row r="71" spans="2:6" x14ac:dyDescent="0.3">
      <c r="B71" s="26"/>
      <c r="C71" s="26"/>
      <c r="D71" s="26"/>
      <c r="E71" s="26"/>
      <c r="F71" s="26"/>
    </row>
    <row r="72" spans="2:6" x14ac:dyDescent="0.3">
      <c r="B72" s="26"/>
      <c r="C72" s="26"/>
      <c r="D72" s="26"/>
      <c r="E72" s="26"/>
      <c r="F72" s="26"/>
    </row>
    <row r="73" spans="2:6" x14ac:dyDescent="0.3">
      <c r="B73" s="26"/>
      <c r="C73" s="26"/>
      <c r="D73" s="26"/>
      <c r="E73" s="26"/>
      <c r="F73" s="26"/>
    </row>
    <row r="74" spans="2:6" x14ac:dyDescent="0.3">
      <c r="B74" s="26"/>
      <c r="C74" s="26"/>
      <c r="D74" s="26"/>
      <c r="E74" s="26"/>
      <c r="F74" s="26"/>
    </row>
    <row r="75" spans="2:6" x14ac:dyDescent="0.3">
      <c r="B75" s="26"/>
      <c r="C75" s="26"/>
      <c r="D75" s="26"/>
      <c r="E75" s="26"/>
      <c r="F75" s="26"/>
    </row>
    <row r="76" spans="2:6" x14ac:dyDescent="0.3">
      <c r="B76" s="26"/>
      <c r="C76" s="26"/>
      <c r="D76" s="26"/>
      <c r="E76" s="26"/>
      <c r="F76" s="26"/>
    </row>
    <row r="77" spans="2:6" x14ac:dyDescent="0.3">
      <c r="B77" s="26"/>
      <c r="C77" s="26"/>
      <c r="D77" s="26"/>
      <c r="E77" s="26"/>
      <c r="F77" s="27"/>
    </row>
    <row r="78" spans="2:6" x14ac:dyDescent="0.3">
      <c r="B78" s="26"/>
      <c r="C78" s="26"/>
      <c r="D78" s="26"/>
      <c r="E78" s="26"/>
      <c r="F78" s="26"/>
    </row>
    <row r="79" spans="2:6" x14ac:dyDescent="0.3">
      <c r="B79" s="26"/>
      <c r="C79" s="26"/>
      <c r="D79" s="26"/>
      <c r="E79" s="26"/>
      <c r="F79" s="26"/>
    </row>
    <row r="80" spans="2:6" x14ac:dyDescent="0.3">
      <c r="B80" s="26"/>
      <c r="C80" s="26"/>
      <c r="D80" s="26"/>
      <c r="E80" s="26"/>
      <c r="F80" s="26"/>
    </row>
    <row r="81" spans="2:6" x14ac:dyDescent="0.3">
      <c r="B81" s="26"/>
      <c r="C81" s="26"/>
      <c r="D81" s="26"/>
      <c r="E81" s="26"/>
      <c r="F81" s="26"/>
    </row>
    <row r="82" spans="2:6" x14ac:dyDescent="0.3">
      <c r="B82" s="26"/>
      <c r="C82" s="26"/>
      <c r="D82" s="26"/>
      <c r="E82" s="26"/>
      <c r="F82" s="26"/>
    </row>
    <row r="83" spans="2:6" x14ac:dyDescent="0.3">
      <c r="B83" s="26"/>
      <c r="C83" s="26"/>
      <c r="D83" s="26"/>
      <c r="E83" s="26"/>
      <c r="F83" s="26"/>
    </row>
    <row r="84" spans="2:6" x14ac:dyDescent="0.3">
      <c r="B84" s="26"/>
      <c r="C84" s="26"/>
      <c r="D84" s="26"/>
      <c r="E84" s="26"/>
      <c r="F84" s="26"/>
    </row>
    <row r="85" spans="2:6" x14ac:dyDescent="0.3">
      <c r="B85" s="26"/>
      <c r="C85" s="26"/>
      <c r="D85" s="26"/>
      <c r="E85" s="26"/>
      <c r="F85" s="26"/>
    </row>
  </sheetData>
  <mergeCells count="12">
    <mergeCell ref="A1:F1"/>
    <mergeCell ref="A2:F2"/>
    <mergeCell ref="A3:F3"/>
    <mergeCell ref="A4:F4"/>
    <mergeCell ref="A27:A28"/>
    <mergeCell ref="C27:C28"/>
    <mergeCell ref="E27:E28"/>
    <mergeCell ref="F27:F28"/>
    <mergeCell ref="B7:F7"/>
    <mergeCell ref="B25:F25"/>
    <mergeCell ref="B27:B28"/>
    <mergeCell ref="D27:D28"/>
  </mergeCells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</sheetPr>
  <dimension ref="A1:E22"/>
  <sheetViews>
    <sheetView workbookViewId="0">
      <selection activeCell="A2" sqref="A2:E2"/>
    </sheetView>
  </sheetViews>
  <sheetFormatPr defaultRowHeight="15.6" x14ac:dyDescent="0.3"/>
  <cols>
    <col min="1" max="1" width="4.44140625" style="108" customWidth="1"/>
    <col min="2" max="2" width="17.5546875" style="108" customWidth="1"/>
    <col min="3" max="3" width="27.33203125" style="108" bestFit="1" customWidth="1"/>
    <col min="4" max="4" width="13.88671875" style="108" bestFit="1" customWidth="1"/>
    <col min="5" max="5" width="20.5546875" style="108" bestFit="1" customWidth="1"/>
  </cols>
  <sheetData>
    <row r="1" spans="1:5" x14ac:dyDescent="0.3">
      <c r="A1" s="502" t="s">
        <v>449</v>
      </c>
      <c r="B1" s="502"/>
      <c r="C1" s="502"/>
      <c r="D1" s="502"/>
      <c r="E1" s="502"/>
    </row>
    <row r="2" spans="1:5" x14ac:dyDescent="0.3">
      <c r="A2" s="503" t="s">
        <v>540</v>
      </c>
      <c r="B2" s="503"/>
      <c r="C2" s="503"/>
      <c r="D2" s="503"/>
      <c r="E2" s="503"/>
    </row>
    <row r="3" spans="1:5" x14ac:dyDescent="0.3">
      <c r="A3" s="503" t="s">
        <v>129</v>
      </c>
      <c r="B3" s="503"/>
      <c r="C3" s="503"/>
      <c r="D3" s="503"/>
      <c r="E3" s="503"/>
    </row>
    <row r="4" spans="1:5" x14ac:dyDescent="0.3">
      <c r="A4" s="503" t="s">
        <v>522</v>
      </c>
      <c r="B4" s="503"/>
      <c r="C4" s="503"/>
      <c r="D4" s="503"/>
      <c r="E4" s="503"/>
    </row>
    <row r="5" spans="1:5" x14ac:dyDescent="0.3">
      <c r="A5" s="1"/>
      <c r="B5" s="1"/>
      <c r="C5" s="1"/>
      <c r="D5" s="1"/>
      <c r="E5" s="1"/>
    </row>
    <row r="6" spans="1:5" x14ac:dyDescent="0.3">
      <c r="B6" s="164"/>
      <c r="C6" s="164"/>
      <c r="D6" s="164"/>
      <c r="E6" s="164"/>
    </row>
    <row r="7" spans="1:5" ht="16.2" thickBot="1" x14ac:dyDescent="0.35">
      <c r="B7" s="26"/>
      <c r="C7" s="26"/>
      <c r="D7" s="26"/>
      <c r="E7" s="14" t="s">
        <v>306</v>
      </c>
    </row>
    <row r="8" spans="1:5" s="169" customFormat="1" ht="16.5" customHeight="1" thickBot="1" x14ac:dyDescent="0.35">
      <c r="A8" s="387"/>
      <c r="B8" s="523" t="s">
        <v>420</v>
      </c>
      <c r="C8" s="525" t="s">
        <v>421</v>
      </c>
      <c r="D8" s="526"/>
      <c r="E8" s="527"/>
    </row>
    <row r="9" spans="1:5" x14ac:dyDescent="0.3">
      <c r="A9" s="388"/>
      <c r="B9" s="524"/>
      <c r="C9" s="389" t="s">
        <v>422</v>
      </c>
      <c r="D9" s="389" t="s">
        <v>423</v>
      </c>
      <c r="E9" s="389" t="s">
        <v>424</v>
      </c>
    </row>
    <row r="10" spans="1:5" ht="16.2" thickBot="1" x14ac:dyDescent="0.35">
      <c r="A10" s="390" t="s">
        <v>425</v>
      </c>
      <c r="B10" s="391" t="s">
        <v>426</v>
      </c>
      <c r="C10" s="391" t="s">
        <v>427</v>
      </c>
      <c r="D10" s="391" t="s">
        <v>428</v>
      </c>
      <c r="E10" s="391" t="s">
        <v>429</v>
      </c>
    </row>
    <row r="11" spans="1:5" ht="33.75" customHeight="1" thickBot="1" x14ac:dyDescent="0.35">
      <c r="A11" s="392" t="s">
        <v>35</v>
      </c>
      <c r="B11" s="393" t="s">
        <v>430</v>
      </c>
      <c r="C11" s="394">
        <v>54498007</v>
      </c>
      <c r="D11" s="394">
        <v>40060000</v>
      </c>
      <c r="E11" s="394">
        <v>5753200</v>
      </c>
    </row>
    <row r="12" spans="1:5" ht="34.5" customHeight="1" x14ac:dyDescent="0.3">
      <c r="A12" s="517" t="s">
        <v>38</v>
      </c>
      <c r="B12" s="517" t="s">
        <v>431</v>
      </c>
      <c r="C12" s="396" t="s">
        <v>432</v>
      </c>
      <c r="D12" s="397" t="s">
        <v>433</v>
      </c>
      <c r="E12" s="398" t="s">
        <v>434</v>
      </c>
    </row>
    <row r="13" spans="1:5" x14ac:dyDescent="0.3">
      <c r="A13" s="518"/>
      <c r="B13" s="518"/>
      <c r="C13" s="396" t="s">
        <v>435</v>
      </c>
      <c r="D13" s="399"/>
      <c r="E13" s="399"/>
    </row>
    <row r="14" spans="1:5" ht="46.8" x14ac:dyDescent="0.3">
      <c r="A14" s="518"/>
      <c r="B14" s="518"/>
      <c r="C14" s="396" t="s">
        <v>436</v>
      </c>
      <c r="D14" s="399"/>
      <c r="E14" s="399"/>
    </row>
    <row r="15" spans="1:5" x14ac:dyDescent="0.3">
      <c r="A15" s="518"/>
      <c r="B15" s="518"/>
      <c r="C15" s="396" t="s">
        <v>437</v>
      </c>
      <c r="D15" s="399"/>
      <c r="E15" s="399"/>
    </row>
    <row r="16" spans="1:5" x14ac:dyDescent="0.3">
      <c r="A16" s="518"/>
      <c r="B16" s="518"/>
      <c r="C16" s="396" t="s">
        <v>438</v>
      </c>
      <c r="D16" s="399" t="s">
        <v>439</v>
      </c>
      <c r="E16" s="399"/>
    </row>
    <row r="17" spans="1:5" ht="16.2" thickBot="1" x14ac:dyDescent="0.35">
      <c r="A17" s="519"/>
      <c r="B17" s="519"/>
      <c r="C17" s="400" t="s">
        <v>440</v>
      </c>
      <c r="D17" s="401"/>
      <c r="E17" s="395" t="s">
        <v>441</v>
      </c>
    </row>
    <row r="18" spans="1:5" ht="42" customHeight="1" thickBot="1" x14ac:dyDescent="0.35">
      <c r="A18" s="392" t="s">
        <v>39</v>
      </c>
      <c r="B18" s="393" t="s">
        <v>442</v>
      </c>
      <c r="C18" s="395">
        <v>0</v>
      </c>
      <c r="D18" s="395">
        <v>0</v>
      </c>
      <c r="E18" s="395" t="s">
        <v>443</v>
      </c>
    </row>
    <row r="19" spans="1:5" ht="19.5" customHeight="1" x14ac:dyDescent="0.3">
      <c r="A19" s="520" t="s">
        <v>40</v>
      </c>
      <c r="B19" s="402" t="s">
        <v>444</v>
      </c>
      <c r="C19" s="522" t="s">
        <v>445</v>
      </c>
      <c r="D19" s="515">
        <v>60000</v>
      </c>
      <c r="E19" s="515">
        <v>53200</v>
      </c>
    </row>
    <row r="20" spans="1:5" ht="24" customHeight="1" thickBot="1" x14ac:dyDescent="0.35">
      <c r="A20" s="521"/>
      <c r="B20" s="403" t="s">
        <v>446</v>
      </c>
      <c r="C20" s="516"/>
      <c r="D20" s="516"/>
      <c r="E20" s="516"/>
    </row>
    <row r="21" spans="1:5" ht="39.75" customHeight="1" thickBot="1" x14ac:dyDescent="0.35">
      <c r="A21" s="392" t="s">
        <v>43</v>
      </c>
      <c r="B21" s="393" t="s">
        <v>447</v>
      </c>
      <c r="C21" s="394">
        <v>48000000</v>
      </c>
      <c r="D21" s="394">
        <v>40000000</v>
      </c>
      <c r="E21" s="394">
        <v>5700000</v>
      </c>
    </row>
    <row r="22" spans="1:5" ht="39.75" customHeight="1" thickBot="1" x14ac:dyDescent="0.35">
      <c r="A22" s="392" t="s">
        <v>44</v>
      </c>
      <c r="B22" s="393" t="s">
        <v>448</v>
      </c>
      <c r="C22" s="404"/>
      <c r="D22" s="404"/>
      <c r="E22" s="404"/>
    </row>
  </sheetData>
  <mergeCells count="12">
    <mergeCell ref="A3:E3"/>
    <mergeCell ref="A4:E4"/>
    <mergeCell ref="A1:E1"/>
    <mergeCell ref="A2:E2"/>
    <mergeCell ref="B8:B9"/>
    <mergeCell ref="C8:E8"/>
    <mergeCell ref="E19:E20"/>
    <mergeCell ref="A12:A17"/>
    <mergeCell ref="B12:B17"/>
    <mergeCell ref="A19:A20"/>
    <mergeCell ref="C19:C20"/>
    <mergeCell ref="D19:D20"/>
  </mergeCells>
  <pageMargins left="0.59055118110236215" right="0.59055118110236215" top="0.59055118110236215" bottom="0.5905511811023621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2</vt:i4>
      </vt:variant>
    </vt:vector>
  </HeadingPairs>
  <TitlesOfParts>
    <vt:vector size="16" baseType="lpstr">
      <vt:lpstr>1. számú melléklet</vt:lpstr>
      <vt:lpstr>2. számú melléklet</vt:lpstr>
      <vt:lpstr>3. számú melléklet</vt:lpstr>
      <vt:lpstr>4. számú melléklet</vt:lpstr>
      <vt:lpstr>5. számú melléklet</vt:lpstr>
      <vt:lpstr>6. számú melléklet</vt:lpstr>
      <vt:lpstr>7. számú melléklet</vt:lpstr>
      <vt:lpstr>8. számú melléklet</vt:lpstr>
      <vt:lpstr>9. számú melléklet</vt:lpstr>
      <vt:lpstr>10. számú melléklet</vt:lpstr>
      <vt:lpstr>11. számú melléklet</vt:lpstr>
      <vt:lpstr>12. számú melléklet</vt:lpstr>
      <vt:lpstr>13. számú melléklet</vt:lpstr>
      <vt:lpstr>14. számú melléklet</vt:lpstr>
      <vt:lpstr>'1. számú melléklet'!Nyomtatási_cím</vt:lpstr>
      <vt:lpstr>'2. számú melléklet'!Nyomtatási_cím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Tihany</dc:creator>
  <cp:lastModifiedBy>Tihany</cp:lastModifiedBy>
  <cp:lastPrinted>2026-03-04T14:06:13Z</cp:lastPrinted>
  <dcterms:created xsi:type="dcterms:W3CDTF">2014-02-25T08:35:37Z</dcterms:created>
  <dcterms:modified xsi:type="dcterms:W3CDTF">2026-03-04T14:06:31Z</dcterms:modified>
</cp:coreProperties>
</file>